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5" yWindow="-15" windowWidth="12240" windowHeight="11760" firstSheet="1" activeTab="11"/>
  </bookViews>
  <sheets>
    <sheet name="1-день" sheetId="52" r:id="rId1"/>
    <sheet name="2-день" sheetId="53" r:id="rId2"/>
    <sheet name="3-день" sheetId="55" r:id="rId3"/>
    <sheet name="4-день" sheetId="56" r:id="rId4"/>
    <sheet name="5-день" sheetId="57" r:id="rId5"/>
    <sheet name="6-день" sheetId="58" r:id="rId6"/>
    <sheet name="7-день" sheetId="59" r:id="rId7"/>
    <sheet name="8-день" sheetId="60" r:id="rId8"/>
    <sheet name="9-день" sheetId="61" r:id="rId9"/>
    <sheet name="10-день" sheetId="62" r:id="rId10"/>
    <sheet name="11-день" sheetId="63" r:id="rId11"/>
    <sheet name="12-день" sheetId="64" r:id="rId12"/>
    <sheet name="НАКОПИТЕЛЬНАЯ" sheetId="66" r:id="rId13"/>
    <sheet name="Лист15" sheetId="65" r:id="rId14"/>
    <sheet name="Лист2" sheetId="68" r:id="rId15"/>
    <sheet name="Лист1" sheetId="70" r:id="rId16"/>
    <sheet name="Лист3" sheetId="71" r:id="rId17"/>
  </sheets>
  <definedNames>
    <definedName name="Соусы">#REF!</definedName>
  </definedNames>
  <calcPr calcId="145621" iterateDelta="1E-4"/>
</workbook>
</file>

<file path=xl/calcChain.xml><?xml version="1.0" encoding="utf-8"?>
<calcChain xmlns="http://schemas.openxmlformats.org/spreadsheetml/2006/main">
  <c r="G23" i="62" l="1"/>
  <c r="I24" i="60"/>
  <c r="I14" i="60"/>
  <c r="H23" i="58" l="1"/>
  <c r="G13" i="58"/>
  <c r="O43" i="66" l="1"/>
  <c r="O46" i="66" s="1"/>
  <c r="O47" i="66" s="1"/>
  <c r="N43" i="66"/>
  <c r="N46" i="66" s="1"/>
  <c r="N47" i="66" s="1"/>
  <c r="M43" i="66"/>
  <c r="M46" i="66" s="1"/>
  <c r="M47" i="66" s="1"/>
  <c r="L43" i="66"/>
  <c r="L46" i="66" s="1"/>
  <c r="L47" i="66" s="1"/>
  <c r="K43" i="66"/>
  <c r="K46" i="66" s="1"/>
  <c r="K47" i="66" s="1"/>
  <c r="J43" i="66"/>
  <c r="J46" i="66" s="1"/>
  <c r="J47" i="66" s="1"/>
  <c r="I43" i="66"/>
  <c r="I46" i="66" s="1"/>
  <c r="I47" i="66" s="1"/>
  <c r="H43" i="66"/>
  <c r="H46" i="66" s="1"/>
  <c r="H47" i="66" s="1"/>
  <c r="G43" i="66"/>
  <c r="F43" i="66"/>
  <c r="F46" i="66" s="1"/>
  <c r="F47" i="66" s="1"/>
  <c r="E43" i="66"/>
  <c r="E46" i="66" s="1"/>
  <c r="D43" i="66"/>
  <c r="D46" i="66" s="1"/>
  <c r="D47" i="66" s="1"/>
  <c r="C51" i="66" s="1"/>
  <c r="C43" i="66"/>
  <c r="C46" i="66" s="1"/>
  <c r="C47" i="66" s="1"/>
  <c r="C50" i="66" s="1"/>
  <c r="O17" i="66"/>
  <c r="N17" i="66"/>
  <c r="M17" i="66"/>
  <c r="L17" i="66"/>
  <c r="K17" i="66"/>
  <c r="K20" i="66" s="1"/>
  <c r="K21" i="66" s="1"/>
  <c r="J17" i="66"/>
  <c r="I17" i="66"/>
  <c r="H17" i="66"/>
  <c r="F17" i="66"/>
  <c r="F20" i="66" s="1"/>
  <c r="F21" i="66" s="1"/>
  <c r="E17" i="66"/>
  <c r="E20" i="66" s="1"/>
  <c r="E21" i="66" s="1"/>
  <c r="D17" i="66"/>
  <c r="D20" i="66" s="1"/>
  <c r="D21" i="66" s="1"/>
  <c r="C25" i="66" s="1"/>
  <c r="C17" i="66"/>
  <c r="C20" i="66" s="1"/>
  <c r="C21" i="66" s="1"/>
  <c r="C24" i="66" s="1"/>
  <c r="E52" i="66" l="1"/>
  <c r="E50" i="66"/>
  <c r="E51" i="66"/>
  <c r="I21" i="66"/>
  <c r="I20" i="66"/>
  <c r="M21" i="66"/>
  <c r="M20" i="66"/>
  <c r="H21" i="66"/>
  <c r="H20" i="66"/>
  <c r="J21" i="66"/>
  <c r="J20" i="66"/>
  <c r="L21" i="66"/>
  <c r="L20" i="66"/>
  <c r="N21" i="66"/>
  <c r="N20" i="66"/>
  <c r="C48" i="66"/>
  <c r="D50" i="66" s="1"/>
  <c r="G50" i="66" s="1"/>
  <c r="E47" i="66"/>
  <c r="C52" i="66" s="1"/>
  <c r="G52" i="66" s="1"/>
  <c r="D48" i="66"/>
  <c r="D51" i="66" s="1"/>
  <c r="G51" i="66" s="1"/>
  <c r="O20" i="66"/>
  <c r="O21" i="66" s="1"/>
  <c r="M48" i="66"/>
  <c r="C26" i="66"/>
  <c r="C22" i="66"/>
  <c r="D24" i="66" s="1"/>
  <c r="G24" i="66" s="1"/>
  <c r="D22" i="66"/>
  <c r="D25" i="66" s="1"/>
  <c r="E25" i="66"/>
  <c r="E24" i="66"/>
  <c r="E26" i="66"/>
  <c r="N70" i="64"/>
  <c r="M22" i="66" l="1"/>
  <c r="G25" i="66"/>
  <c r="G26" i="66"/>
  <c r="H13" i="58" l="1"/>
  <c r="O28" i="61" l="1"/>
  <c r="O29" i="60"/>
  <c r="O27" i="59"/>
  <c r="J58" i="55" l="1"/>
  <c r="K63" i="64" l="1"/>
  <c r="S54" i="64"/>
  <c r="R54" i="64"/>
  <c r="Q54" i="64"/>
  <c r="P54" i="64"/>
  <c r="O54" i="64"/>
  <c r="N54" i="64"/>
  <c r="M54" i="64"/>
  <c r="L54" i="64"/>
  <c r="J54" i="64"/>
  <c r="I54" i="64"/>
  <c r="H54" i="64"/>
  <c r="G54" i="64"/>
  <c r="S44" i="64"/>
  <c r="R44" i="64"/>
  <c r="Q44" i="64"/>
  <c r="P44" i="64"/>
  <c r="O44" i="64"/>
  <c r="N44" i="64"/>
  <c r="M44" i="64"/>
  <c r="L44" i="64"/>
  <c r="J44" i="64"/>
  <c r="I44" i="64"/>
  <c r="H44" i="64"/>
  <c r="G44" i="64"/>
  <c r="C34" i="64"/>
  <c r="K31" i="64"/>
  <c r="S24" i="64"/>
  <c r="R24" i="64"/>
  <c r="Q24" i="64"/>
  <c r="P24" i="64"/>
  <c r="O24" i="64"/>
  <c r="N24" i="64"/>
  <c r="M24" i="64"/>
  <c r="L24" i="64"/>
  <c r="J24" i="64"/>
  <c r="I24" i="64"/>
  <c r="H24" i="64"/>
  <c r="G24" i="64"/>
  <c r="S14" i="64"/>
  <c r="R14" i="64"/>
  <c r="Q14" i="64"/>
  <c r="P14" i="64"/>
  <c r="O14" i="64"/>
  <c r="N14" i="64"/>
  <c r="N30" i="64" s="1"/>
  <c r="M14" i="64"/>
  <c r="L14" i="64"/>
  <c r="J14" i="64"/>
  <c r="I14" i="64"/>
  <c r="H14" i="64"/>
  <c r="G14" i="64"/>
  <c r="K63" i="63"/>
  <c r="S55" i="63"/>
  <c r="R55" i="63"/>
  <c r="Q55" i="63"/>
  <c r="P55" i="63"/>
  <c r="O55" i="63"/>
  <c r="N55" i="63"/>
  <c r="M55" i="63"/>
  <c r="L55" i="63"/>
  <c r="J55" i="63"/>
  <c r="I55" i="63"/>
  <c r="H55" i="63"/>
  <c r="G55" i="63"/>
  <c r="S46" i="63"/>
  <c r="S62" i="63" s="1"/>
  <c r="R46" i="63"/>
  <c r="Q46" i="63"/>
  <c r="P46" i="63"/>
  <c r="O46" i="63"/>
  <c r="N46" i="63"/>
  <c r="M46" i="63"/>
  <c r="M62" i="63" s="1"/>
  <c r="L46" i="63"/>
  <c r="J46" i="63"/>
  <c r="I46" i="63"/>
  <c r="H46" i="63"/>
  <c r="G46" i="63"/>
  <c r="C35" i="63"/>
  <c r="K32" i="63"/>
  <c r="S25" i="63"/>
  <c r="R25" i="63"/>
  <c r="Q25" i="63"/>
  <c r="P25" i="63"/>
  <c r="O25" i="63"/>
  <c r="N25" i="63"/>
  <c r="M25" i="63"/>
  <c r="L25" i="63"/>
  <c r="J25" i="63"/>
  <c r="I25" i="63"/>
  <c r="H25" i="63"/>
  <c r="G25" i="63"/>
  <c r="S15" i="63"/>
  <c r="R15" i="63"/>
  <c r="Q15" i="63"/>
  <c r="P15" i="63"/>
  <c r="O15" i="63"/>
  <c r="N15" i="63"/>
  <c r="M15" i="63"/>
  <c r="L15" i="63"/>
  <c r="J15" i="63"/>
  <c r="I15" i="63"/>
  <c r="H15" i="63"/>
  <c r="G15" i="63"/>
  <c r="K60" i="62"/>
  <c r="S51" i="62"/>
  <c r="R51" i="62"/>
  <c r="Q51" i="62"/>
  <c r="P51" i="62"/>
  <c r="O51" i="62"/>
  <c r="N51" i="62"/>
  <c r="M51" i="62"/>
  <c r="L51" i="62"/>
  <c r="J51" i="62"/>
  <c r="I51" i="62"/>
  <c r="H51" i="62"/>
  <c r="G51" i="62"/>
  <c r="S42" i="62"/>
  <c r="R42" i="62"/>
  <c r="Q42" i="62"/>
  <c r="P42" i="62"/>
  <c r="P59" i="62" s="1"/>
  <c r="O42" i="62"/>
  <c r="N42" i="62"/>
  <c r="M42" i="62"/>
  <c r="L42" i="62"/>
  <c r="J42" i="62"/>
  <c r="I42" i="62"/>
  <c r="H42" i="62"/>
  <c r="G42" i="62"/>
  <c r="C33" i="62"/>
  <c r="K31" i="62"/>
  <c r="S23" i="62"/>
  <c r="R23" i="62"/>
  <c r="Q23" i="62"/>
  <c r="P23" i="62"/>
  <c r="O23" i="62"/>
  <c r="N23" i="62"/>
  <c r="M23" i="62"/>
  <c r="L23" i="62"/>
  <c r="J23" i="62"/>
  <c r="I23" i="62"/>
  <c r="H23" i="62"/>
  <c r="S13" i="62"/>
  <c r="R13" i="62"/>
  <c r="Q13" i="62"/>
  <c r="P13" i="62"/>
  <c r="O13" i="62"/>
  <c r="N13" i="62"/>
  <c r="M13" i="62"/>
  <c r="L13" i="62"/>
  <c r="J13" i="62"/>
  <c r="I13" i="62"/>
  <c r="H13" i="62"/>
  <c r="G13" i="62"/>
  <c r="K63" i="61"/>
  <c r="S54" i="61"/>
  <c r="R54" i="61"/>
  <c r="Q54" i="61"/>
  <c r="P54" i="61"/>
  <c r="O54" i="61"/>
  <c r="N54" i="61"/>
  <c r="M54" i="61"/>
  <c r="L54" i="61"/>
  <c r="J54" i="61"/>
  <c r="I54" i="61"/>
  <c r="H54" i="61"/>
  <c r="G54" i="61"/>
  <c r="S44" i="61"/>
  <c r="R44" i="61"/>
  <c r="Q44" i="61"/>
  <c r="P44" i="61"/>
  <c r="O44" i="61"/>
  <c r="N44" i="61"/>
  <c r="M44" i="61"/>
  <c r="L44" i="61"/>
  <c r="J44" i="61"/>
  <c r="I44" i="61"/>
  <c r="H44" i="61"/>
  <c r="G44" i="61"/>
  <c r="C34" i="61"/>
  <c r="K31" i="61"/>
  <c r="S28" i="61"/>
  <c r="R28" i="61"/>
  <c r="Q28" i="61"/>
  <c r="P28" i="61"/>
  <c r="N28" i="61"/>
  <c r="M28" i="61"/>
  <c r="L28" i="61"/>
  <c r="J28" i="61"/>
  <c r="I28" i="61"/>
  <c r="H28" i="61"/>
  <c r="G28" i="61"/>
  <c r="S23" i="61"/>
  <c r="R23" i="61"/>
  <c r="Q23" i="61"/>
  <c r="P23" i="61"/>
  <c r="O23" i="61"/>
  <c r="N23" i="61"/>
  <c r="M23" i="61"/>
  <c r="L23" i="61"/>
  <c r="J23" i="61"/>
  <c r="I23" i="61"/>
  <c r="H23" i="61"/>
  <c r="G23" i="61"/>
  <c r="S13" i="61"/>
  <c r="R13" i="61"/>
  <c r="Q13" i="61"/>
  <c r="P13" i="61"/>
  <c r="O13" i="61"/>
  <c r="N13" i="61"/>
  <c r="M13" i="61"/>
  <c r="M30" i="61" s="1"/>
  <c r="L13" i="61"/>
  <c r="J13" i="61"/>
  <c r="I13" i="61"/>
  <c r="H13" i="61"/>
  <c r="G13" i="61"/>
  <c r="K64" i="60"/>
  <c r="S61" i="60"/>
  <c r="R61" i="60"/>
  <c r="Q61" i="60"/>
  <c r="P61" i="60"/>
  <c r="O61" i="60"/>
  <c r="N61" i="60"/>
  <c r="M61" i="60"/>
  <c r="L61" i="60"/>
  <c r="J61" i="60"/>
  <c r="I61" i="60"/>
  <c r="H61" i="60"/>
  <c r="G61" i="60"/>
  <c r="S55" i="60"/>
  <c r="R55" i="60"/>
  <c r="Q55" i="60"/>
  <c r="P55" i="60"/>
  <c r="O55" i="60"/>
  <c r="N55" i="60"/>
  <c r="M55" i="60"/>
  <c r="L55" i="60"/>
  <c r="J55" i="60"/>
  <c r="I55" i="60"/>
  <c r="H55" i="60"/>
  <c r="G55" i="60"/>
  <c r="S45" i="60"/>
  <c r="R45" i="60"/>
  <c r="Q45" i="60"/>
  <c r="P45" i="60"/>
  <c r="O45" i="60"/>
  <c r="N45" i="60"/>
  <c r="M45" i="60"/>
  <c r="L45" i="60"/>
  <c r="I45" i="60"/>
  <c r="H45" i="60"/>
  <c r="G45" i="60"/>
  <c r="C35" i="60"/>
  <c r="K32" i="60"/>
  <c r="S29" i="60"/>
  <c r="R29" i="60"/>
  <c r="Q29" i="60"/>
  <c r="P29" i="60"/>
  <c r="N29" i="60"/>
  <c r="M29" i="60"/>
  <c r="L29" i="60"/>
  <c r="J29" i="60"/>
  <c r="I29" i="60"/>
  <c r="I31" i="60" s="1"/>
  <c r="H29" i="60"/>
  <c r="G29" i="60"/>
  <c r="S24" i="60"/>
  <c r="R24" i="60"/>
  <c r="Q24" i="60"/>
  <c r="P24" i="60"/>
  <c r="O24" i="60"/>
  <c r="N24" i="60"/>
  <c r="M24" i="60"/>
  <c r="L24" i="60"/>
  <c r="J24" i="60"/>
  <c r="H24" i="60"/>
  <c r="G24" i="60"/>
  <c r="S14" i="60"/>
  <c r="R14" i="60"/>
  <c r="Q14" i="60"/>
  <c r="P14" i="60"/>
  <c r="O14" i="60"/>
  <c r="N14" i="60"/>
  <c r="M14" i="60"/>
  <c r="L14" i="60"/>
  <c r="H14" i="60"/>
  <c r="G14" i="60"/>
  <c r="K62" i="59"/>
  <c r="S54" i="59"/>
  <c r="R54" i="59"/>
  <c r="Q54" i="59"/>
  <c r="P54" i="59"/>
  <c r="O54" i="59"/>
  <c r="N54" i="59"/>
  <c r="M54" i="59"/>
  <c r="L54" i="59"/>
  <c r="J54" i="59"/>
  <c r="I54" i="59"/>
  <c r="H54" i="59"/>
  <c r="G54" i="59"/>
  <c r="S45" i="59"/>
  <c r="R45" i="59"/>
  <c r="Q45" i="59"/>
  <c r="P45" i="59"/>
  <c r="O45" i="59"/>
  <c r="N45" i="59"/>
  <c r="M45" i="59"/>
  <c r="L45" i="59"/>
  <c r="J45" i="59"/>
  <c r="I45" i="59"/>
  <c r="H45" i="59"/>
  <c r="G45" i="59"/>
  <c r="C33" i="59"/>
  <c r="K30" i="59"/>
  <c r="S27" i="59"/>
  <c r="R27" i="59"/>
  <c r="Q27" i="59"/>
  <c r="P27" i="59"/>
  <c r="N27" i="59"/>
  <c r="M27" i="59"/>
  <c r="L27" i="59"/>
  <c r="J27" i="59"/>
  <c r="I27" i="59"/>
  <c r="H27" i="59"/>
  <c r="G27" i="59"/>
  <c r="S22" i="59"/>
  <c r="R22" i="59"/>
  <c r="Q22" i="59"/>
  <c r="P22" i="59"/>
  <c r="O22" i="59"/>
  <c r="N22" i="59"/>
  <c r="M22" i="59"/>
  <c r="L22" i="59"/>
  <c r="J22" i="59"/>
  <c r="I22" i="59"/>
  <c r="H22" i="59"/>
  <c r="G22" i="59"/>
  <c r="S14" i="59"/>
  <c r="R14" i="59"/>
  <c r="Q14" i="59"/>
  <c r="P14" i="59"/>
  <c r="O14" i="59"/>
  <c r="N14" i="59"/>
  <c r="M14" i="59"/>
  <c r="L14" i="59"/>
  <c r="J14" i="59"/>
  <c r="I14" i="59"/>
  <c r="H14" i="59"/>
  <c r="G14" i="59"/>
  <c r="K61" i="58"/>
  <c r="S53" i="58"/>
  <c r="R53" i="58"/>
  <c r="Q53" i="58"/>
  <c r="P53" i="58"/>
  <c r="O53" i="58"/>
  <c r="N53" i="58"/>
  <c r="M53" i="58"/>
  <c r="L53" i="58"/>
  <c r="J53" i="58"/>
  <c r="I53" i="58"/>
  <c r="H53" i="58"/>
  <c r="G53" i="58"/>
  <c r="S43" i="58"/>
  <c r="R43" i="58"/>
  <c r="Q43" i="58"/>
  <c r="P43" i="58"/>
  <c r="O43" i="58"/>
  <c r="N43" i="58"/>
  <c r="M43" i="58"/>
  <c r="L43" i="58"/>
  <c r="L60" i="58" s="1"/>
  <c r="J43" i="58"/>
  <c r="I43" i="58"/>
  <c r="H43" i="58"/>
  <c r="G43" i="58"/>
  <c r="C34" i="58"/>
  <c r="K31" i="58"/>
  <c r="S23" i="58"/>
  <c r="R23" i="58"/>
  <c r="Q23" i="58"/>
  <c r="P23" i="58"/>
  <c r="O23" i="58"/>
  <c r="N23" i="58"/>
  <c r="M23" i="58"/>
  <c r="L23" i="58"/>
  <c r="J23" i="58"/>
  <c r="I23" i="58"/>
  <c r="G23" i="58"/>
  <c r="S13" i="58"/>
  <c r="R13" i="58"/>
  <c r="Q13" i="58"/>
  <c r="P13" i="58"/>
  <c r="O13" i="58"/>
  <c r="N13" i="58"/>
  <c r="M13" i="58"/>
  <c r="L13" i="58"/>
  <c r="J13" i="58"/>
  <c r="I13" i="58"/>
  <c r="K63" i="57"/>
  <c r="S54" i="57"/>
  <c r="R54" i="57"/>
  <c r="Q54" i="57"/>
  <c r="P54" i="57"/>
  <c r="O54" i="57"/>
  <c r="N54" i="57"/>
  <c r="M54" i="57"/>
  <c r="L54" i="57"/>
  <c r="J54" i="57"/>
  <c r="I54" i="57"/>
  <c r="H54" i="57"/>
  <c r="G54" i="57"/>
  <c r="S45" i="57"/>
  <c r="R45" i="57"/>
  <c r="Q45" i="57"/>
  <c r="P45" i="57"/>
  <c r="O45" i="57"/>
  <c r="N45" i="57"/>
  <c r="M45" i="57"/>
  <c r="L45" i="57"/>
  <c r="J45" i="57"/>
  <c r="I45" i="57"/>
  <c r="H45" i="57"/>
  <c r="G45" i="57"/>
  <c r="C34" i="57"/>
  <c r="K31" i="57"/>
  <c r="S23" i="57"/>
  <c r="R23" i="57"/>
  <c r="Q23" i="57"/>
  <c r="P23" i="57"/>
  <c r="O23" i="57"/>
  <c r="N23" i="57"/>
  <c r="M23" i="57"/>
  <c r="L23" i="57"/>
  <c r="J23" i="57"/>
  <c r="I23" i="57"/>
  <c r="H23" i="57"/>
  <c r="G23" i="57"/>
  <c r="S14" i="57"/>
  <c r="R14" i="57"/>
  <c r="Q14" i="57"/>
  <c r="P14" i="57"/>
  <c r="O14" i="57"/>
  <c r="N14" i="57"/>
  <c r="M14" i="57"/>
  <c r="L14" i="57"/>
  <c r="J14" i="57"/>
  <c r="I14" i="57"/>
  <c r="H14" i="57"/>
  <c r="G14" i="57"/>
  <c r="K60" i="56"/>
  <c r="S51" i="56"/>
  <c r="R51" i="56"/>
  <c r="Q51" i="56"/>
  <c r="P51" i="56"/>
  <c r="O51" i="56"/>
  <c r="N51" i="56"/>
  <c r="M51" i="56"/>
  <c r="L51" i="56"/>
  <c r="J51" i="56"/>
  <c r="I51" i="56"/>
  <c r="H51" i="56"/>
  <c r="G51" i="56"/>
  <c r="S42" i="56"/>
  <c r="R42" i="56"/>
  <c r="Q42" i="56"/>
  <c r="P42" i="56"/>
  <c r="O42" i="56"/>
  <c r="N42" i="56"/>
  <c r="M42" i="56"/>
  <c r="L42" i="56"/>
  <c r="J42" i="56"/>
  <c r="I42" i="56"/>
  <c r="H42" i="56"/>
  <c r="G42" i="56"/>
  <c r="C32" i="56"/>
  <c r="K29" i="56"/>
  <c r="S21" i="56"/>
  <c r="R21" i="56"/>
  <c r="Q21" i="56"/>
  <c r="P21" i="56"/>
  <c r="O21" i="56"/>
  <c r="N21" i="56"/>
  <c r="M21" i="56"/>
  <c r="L21" i="56"/>
  <c r="J21" i="56"/>
  <c r="I21" i="56"/>
  <c r="H21" i="56"/>
  <c r="G21" i="56"/>
  <c r="S12" i="56"/>
  <c r="R12" i="56"/>
  <c r="Q12" i="56"/>
  <c r="P12" i="56"/>
  <c r="O12" i="56"/>
  <c r="N12" i="56"/>
  <c r="N28" i="56" s="1"/>
  <c r="M12" i="56"/>
  <c r="L12" i="56"/>
  <c r="J12" i="56"/>
  <c r="I12" i="56"/>
  <c r="H12" i="56"/>
  <c r="G12" i="56"/>
  <c r="K66" i="55"/>
  <c r="S58" i="55"/>
  <c r="R58" i="55"/>
  <c r="Q58" i="55"/>
  <c r="P58" i="55"/>
  <c r="O58" i="55"/>
  <c r="N58" i="55"/>
  <c r="M58" i="55"/>
  <c r="L58" i="55"/>
  <c r="I58" i="55"/>
  <c r="H58" i="55"/>
  <c r="G58" i="55"/>
  <c r="S47" i="55"/>
  <c r="R47" i="55"/>
  <c r="Q47" i="55"/>
  <c r="P47" i="55"/>
  <c r="O47" i="55"/>
  <c r="N47" i="55"/>
  <c r="M47" i="55"/>
  <c r="L47" i="55"/>
  <c r="J47" i="55"/>
  <c r="I47" i="55"/>
  <c r="H47" i="55"/>
  <c r="G47" i="55"/>
  <c r="C36" i="55"/>
  <c r="K33" i="55"/>
  <c r="S25" i="55"/>
  <c r="R25" i="55"/>
  <c r="Q25" i="55"/>
  <c r="P25" i="55"/>
  <c r="O25" i="55"/>
  <c r="N25" i="55"/>
  <c r="M25" i="55"/>
  <c r="L25" i="55"/>
  <c r="J25" i="55"/>
  <c r="I25" i="55"/>
  <c r="H25" i="55"/>
  <c r="G25" i="55"/>
  <c r="S14" i="55"/>
  <c r="R14" i="55"/>
  <c r="Q14" i="55"/>
  <c r="P14" i="55"/>
  <c r="O14" i="55"/>
  <c r="N14" i="55"/>
  <c r="M14" i="55"/>
  <c r="L14" i="55"/>
  <c r="J14" i="55"/>
  <c r="I14" i="55"/>
  <c r="H14" i="55"/>
  <c r="G14" i="55"/>
  <c r="K60" i="53"/>
  <c r="S51" i="53"/>
  <c r="R51" i="53"/>
  <c r="Q51" i="53"/>
  <c r="P51" i="53"/>
  <c r="O51" i="53"/>
  <c r="N51" i="53"/>
  <c r="M51" i="53"/>
  <c r="L51" i="53"/>
  <c r="J51" i="53"/>
  <c r="I51" i="53"/>
  <c r="H51" i="53"/>
  <c r="G51" i="53"/>
  <c r="S42" i="53"/>
  <c r="R42" i="53"/>
  <c r="Q42" i="53"/>
  <c r="P42" i="53"/>
  <c r="O42" i="53"/>
  <c r="N42" i="53"/>
  <c r="M42" i="53"/>
  <c r="L42" i="53"/>
  <c r="J42" i="53"/>
  <c r="I42" i="53"/>
  <c r="H42" i="53"/>
  <c r="G42" i="53"/>
  <c r="C33" i="53"/>
  <c r="C31" i="53"/>
  <c r="K28" i="53"/>
  <c r="S21" i="53"/>
  <c r="R21" i="53"/>
  <c r="Q21" i="53"/>
  <c r="P21" i="53"/>
  <c r="O21" i="53"/>
  <c r="N21" i="53"/>
  <c r="M21" i="53"/>
  <c r="L21" i="53"/>
  <c r="J21" i="53"/>
  <c r="I21" i="53"/>
  <c r="H21" i="53"/>
  <c r="G21" i="53"/>
  <c r="S13" i="53"/>
  <c r="R13" i="53"/>
  <c r="Q13" i="53"/>
  <c r="P13" i="53"/>
  <c r="O13" i="53"/>
  <c r="N13" i="53"/>
  <c r="M13" i="53"/>
  <c r="L13" i="53"/>
  <c r="J13" i="53"/>
  <c r="I13" i="53"/>
  <c r="H13" i="53"/>
  <c r="G13" i="53"/>
  <c r="N30" i="62" l="1"/>
  <c r="H63" i="60"/>
  <c r="L31" i="60"/>
  <c r="M28" i="56"/>
  <c r="N30" i="58"/>
  <c r="M30" i="62"/>
  <c r="G30" i="62"/>
  <c r="L31" i="63"/>
  <c r="G31" i="63"/>
  <c r="I62" i="64"/>
  <c r="G59" i="62"/>
  <c r="I30" i="58"/>
  <c r="H31" i="60"/>
  <c r="I62" i="63"/>
  <c r="P61" i="59"/>
  <c r="Q59" i="53"/>
  <c r="I59" i="62"/>
  <c r="H28" i="56"/>
  <c r="L62" i="64"/>
  <c r="O62" i="63"/>
  <c r="N59" i="62"/>
  <c r="O62" i="61"/>
  <c r="M62" i="61"/>
  <c r="J63" i="61"/>
  <c r="S59" i="56"/>
  <c r="R59" i="56"/>
  <c r="O59" i="56"/>
  <c r="J60" i="56"/>
  <c r="I59" i="53"/>
  <c r="I30" i="64"/>
  <c r="L30" i="64"/>
  <c r="M62" i="64"/>
  <c r="R62" i="63"/>
  <c r="P62" i="63"/>
  <c r="N62" i="63"/>
  <c r="L62" i="63"/>
  <c r="H62" i="63"/>
  <c r="P60" i="58"/>
  <c r="N31" i="63"/>
  <c r="Q59" i="62"/>
  <c r="O59" i="62"/>
  <c r="M59" i="62"/>
  <c r="L59" i="62"/>
  <c r="H59" i="62"/>
  <c r="H30" i="62"/>
  <c r="P62" i="61"/>
  <c r="L62" i="61"/>
  <c r="H30" i="61"/>
  <c r="P63" i="60"/>
  <c r="N63" i="60"/>
  <c r="M63" i="60"/>
  <c r="L63" i="60"/>
  <c r="G63" i="60"/>
  <c r="N31" i="60"/>
  <c r="I29" i="59"/>
  <c r="N29" i="59"/>
  <c r="M29" i="59"/>
  <c r="S62" i="57"/>
  <c r="O62" i="57"/>
  <c r="M62" i="57"/>
  <c r="H30" i="57"/>
  <c r="M30" i="57"/>
  <c r="M59" i="56"/>
  <c r="L59" i="56"/>
  <c r="I59" i="56"/>
  <c r="G65" i="55"/>
  <c r="N32" i="55"/>
  <c r="S59" i="53"/>
  <c r="O59" i="53"/>
  <c r="M59" i="53"/>
  <c r="L59" i="53"/>
  <c r="H59" i="53"/>
  <c r="J60" i="53"/>
  <c r="N27" i="53"/>
  <c r="M27" i="53"/>
  <c r="H27" i="53"/>
  <c r="G62" i="64"/>
  <c r="S62" i="64"/>
  <c r="O30" i="64"/>
  <c r="M30" i="64"/>
  <c r="H30" i="64"/>
  <c r="J63" i="64"/>
  <c r="H62" i="64"/>
  <c r="O62" i="64"/>
  <c r="S30" i="64"/>
  <c r="G30" i="64"/>
  <c r="N62" i="64"/>
  <c r="R62" i="64"/>
  <c r="P30" i="64"/>
  <c r="R30" i="64"/>
  <c r="J31" i="64"/>
  <c r="J63" i="63"/>
  <c r="G62" i="63"/>
  <c r="M31" i="63"/>
  <c r="J32" i="63"/>
  <c r="S31" i="63"/>
  <c r="R31" i="63"/>
  <c r="Q62" i="63"/>
  <c r="P31" i="63"/>
  <c r="Q31" i="63"/>
  <c r="H31" i="63"/>
  <c r="I31" i="63"/>
  <c r="O31" i="63"/>
  <c r="P30" i="62"/>
  <c r="Q30" i="62"/>
  <c r="J60" i="62"/>
  <c r="S59" i="62"/>
  <c r="R30" i="62"/>
  <c r="O30" i="62"/>
  <c r="J31" i="62"/>
  <c r="R59" i="62"/>
  <c r="L30" i="62"/>
  <c r="S30" i="62"/>
  <c r="G62" i="61"/>
  <c r="H62" i="61"/>
  <c r="I62" i="61"/>
  <c r="N30" i="61"/>
  <c r="N62" i="61"/>
  <c r="R30" i="61"/>
  <c r="O30" i="61"/>
  <c r="L30" i="61"/>
  <c r="J31" i="61"/>
  <c r="I30" i="61"/>
  <c r="G30" i="61"/>
  <c r="Q62" i="61"/>
  <c r="R62" i="61"/>
  <c r="S62" i="61"/>
  <c r="S30" i="61"/>
  <c r="P30" i="61"/>
  <c r="Q30" i="61"/>
  <c r="G61" i="59"/>
  <c r="G31" i="60"/>
  <c r="I63" i="60"/>
  <c r="P31" i="60"/>
  <c r="Q31" i="60"/>
  <c r="J64" i="60"/>
  <c r="M31" i="60"/>
  <c r="R63" i="60"/>
  <c r="Q63" i="60"/>
  <c r="O63" i="60"/>
  <c r="S63" i="60"/>
  <c r="R31" i="60"/>
  <c r="J32" i="60"/>
  <c r="O31" i="60"/>
  <c r="S31" i="60"/>
  <c r="R61" i="59"/>
  <c r="N61" i="59"/>
  <c r="M61" i="59"/>
  <c r="L61" i="59"/>
  <c r="J62" i="59"/>
  <c r="I61" i="59"/>
  <c r="O61" i="59"/>
  <c r="H61" i="59"/>
  <c r="S29" i="59"/>
  <c r="O29" i="59"/>
  <c r="L29" i="59"/>
  <c r="J30" i="59"/>
  <c r="H29" i="59"/>
  <c r="G29" i="59"/>
  <c r="R29" i="59"/>
  <c r="P29" i="59"/>
  <c r="S61" i="59"/>
  <c r="Q29" i="59"/>
  <c r="G60" i="58"/>
  <c r="G30" i="58"/>
  <c r="S60" i="58"/>
  <c r="Q60" i="58"/>
  <c r="O60" i="58"/>
  <c r="N60" i="58"/>
  <c r="M60" i="58"/>
  <c r="J61" i="58"/>
  <c r="I60" i="58"/>
  <c r="M30" i="58"/>
  <c r="S30" i="58"/>
  <c r="O30" i="58"/>
  <c r="L30" i="58"/>
  <c r="J31" i="58"/>
  <c r="R60" i="58"/>
  <c r="H30" i="58"/>
  <c r="I62" i="57"/>
  <c r="H62" i="57"/>
  <c r="G62" i="57"/>
  <c r="J63" i="57"/>
  <c r="Q62" i="57"/>
  <c r="P62" i="57"/>
  <c r="R62" i="57"/>
  <c r="Q30" i="57"/>
  <c r="L62" i="57"/>
  <c r="I30" i="57"/>
  <c r="N62" i="57"/>
  <c r="S30" i="57"/>
  <c r="O30" i="57"/>
  <c r="N30" i="57"/>
  <c r="L30" i="57"/>
  <c r="J31" i="57"/>
  <c r="G30" i="57"/>
  <c r="L28" i="56"/>
  <c r="G28" i="56"/>
  <c r="P59" i="56"/>
  <c r="H59" i="56"/>
  <c r="Q59" i="56"/>
  <c r="N59" i="56"/>
  <c r="S28" i="56"/>
  <c r="O28" i="56"/>
  <c r="J29" i="56"/>
  <c r="I28" i="56"/>
  <c r="R28" i="56"/>
  <c r="J66" i="55"/>
  <c r="H32" i="55"/>
  <c r="Q32" i="55"/>
  <c r="I32" i="55"/>
  <c r="G32" i="55"/>
  <c r="P65" i="55"/>
  <c r="L65" i="55"/>
  <c r="R65" i="55"/>
  <c r="Q65" i="55"/>
  <c r="O65" i="55"/>
  <c r="N65" i="55"/>
  <c r="M65" i="55"/>
  <c r="I65" i="55"/>
  <c r="H65" i="55"/>
  <c r="O32" i="55"/>
  <c r="M32" i="55"/>
  <c r="L32" i="55"/>
  <c r="J33" i="55"/>
  <c r="R32" i="55"/>
  <c r="O27" i="53"/>
  <c r="I27" i="53"/>
  <c r="G27" i="53"/>
  <c r="L27" i="53"/>
  <c r="R59" i="53"/>
  <c r="P59" i="53"/>
  <c r="N59" i="53"/>
  <c r="J28" i="53"/>
  <c r="R27" i="53"/>
  <c r="S27" i="53"/>
  <c r="Q27" i="53"/>
  <c r="Q61" i="59"/>
  <c r="P30" i="58"/>
  <c r="R30" i="58"/>
  <c r="Q30" i="58"/>
  <c r="P30" i="57"/>
  <c r="R30" i="57"/>
  <c r="P28" i="56"/>
  <c r="Q28" i="56"/>
  <c r="S65" i="55"/>
  <c r="S32" i="55"/>
  <c r="P32" i="55"/>
  <c r="P27" i="53"/>
  <c r="J56" i="52"/>
  <c r="R48" i="52"/>
  <c r="Q48" i="52"/>
  <c r="P48" i="52"/>
  <c r="O48" i="52"/>
  <c r="N48" i="52"/>
  <c r="M48" i="52"/>
  <c r="L48" i="52"/>
  <c r="K48" i="52"/>
  <c r="I48" i="52"/>
  <c r="H48" i="52"/>
  <c r="G48" i="52"/>
  <c r="F48" i="52"/>
  <c r="R39" i="52"/>
  <c r="Q39" i="52"/>
  <c r="P39" i="52"/>
  <c r="O39" i="52"/>
  <c r="N39" i="52"/>
  <c r="M39" i="52"/>
  <c r="L39" i="52"/>
  <c r="K39" i="52"/>
  <c r="I39" i="52"/>
  <c r="H39" i="52"/>
  <c r="G39" i="52"/>
  <c r="F39" i="52"/>
  <c r="B32" i="52"/>
  <c r="B30" i="52"/>
  <c r="J28" i="52"/>
  <c r="R22" i="52"/>
  <c r="Q22" i="52"/>
  <c r="P22" i="52"/>
  <c r="O22" i="52"/>
  <c r="N22" i="52"/>
  <c r="M22" i="52"/>
  <c r="L22" i="52"/>
  <c r="K22" i="52"/>
  <c r="I22" i="52"/>
  <c r="H22" i="52"/>
  <c r="G22" i="52"/>
  <c r="F22" i="52"/>
  <c r="R13" i="52"/>
  <c r="Q13" i="52"/>
  <c r="P13" i="52"/>
  <c r="O13" i="52"/>
  <c r="N13" i="52"/>
  <c r="M13" i="52"/>
  <c r="L13" i="52"/>
  <c r="K13" i="52"/>
  <c r="I13" i="52"/>
  <c r="H13" i="52"/>
  <c r="G13" i="52"/>
  <c r="F13" i="52"/>
  <c r="F27" i="52" l="1"/>
  <c r="P27" i="52"/>
  <c r="P55" i="52"/>
  <c r="G55" i="52"/>
  <c r="Q55" i="52"/>
  <c r="N55" i="52"/>
  <c r="M55" i="52"/>
  <c r="K55" i="52"/>
  <c r="H55" i="52"/>
  <c r="R55" i="52"/>
  <c r="I56" i="52"/>
  <c r="L55" i="52"/>
  <c r="L27" i="52"/>
  <c r="K27" i="52"/>
  <c r="H27" i="52"/>
  <c r="G27" i="52"/>
  <c r="I28" i="52"/>
  <c r="O27" i="52"/>
  <c r="M27" i="52"/>
  <c r="O55" i="52"/>
  <c r="N27" i="52"/>
  <c r="F55" i="52"/>
  <c r="R27" i="52"/>
  <c r="Q27" i="52"/>
</calcChain>
</file>

<file path=xl/sharedStrings.xml><?xml version="1.0" encoding="utf-8"?>
<sst xmlns="http://schemas.openxmlformats.org/spreadsheetml/2006/main" count="1014" uniqueCount="163">
  <si>
    <t>Напиток кофейный на молоке</t>
  </si>
  <si>
    <t>Хлеб пшеничный</t>
  </si>
  <si>
    <t>Рис отварной</t>
  </si>
  <si>
    <t>Сок яблочный</t>
  </si>
  <si>
    <t>Картофель отварной</t>
  </si>
  <si>
    <t>Обед</t>
  </si>
  <si>
    <t>Завтрак</t>
  </si>
  <si>
    <t xml:space="preserve"> </t>
  </si>
  <si>
    <t>Щи</t>
  </si>
  <si>
    <t>Каша гречневая</t>
  </si>
  <si>
    <t>Салат из свеклы с сыром</t>
  </si>
  <si>
    <t>Молоко сгущеное</t>
  </si>
  <si>
    <t>Вторник</t>
  </si>
  <si>
    <t>Чай с сахаром и лимоном</t>
  </si>
  <si>
    <t>Суп гороховый</t>
  </si>
  <si>
    <t>Какао с молоком</t>
  </si>
  <si>
    <t>Салат из капусты б/к с морковью</t>
  </si>
  <si>
    <t>Масса</t>
  </si>
  <si>
    <t>порции</t>
  </si>
  <si>
    <t>Белки</t>
  </si>
  <si>
    <t>Жиры</t>
  </si>
  <si>
    <t>Углеводы</t>
  </si>
  <si>
    <t>Пищевые  вещества</t>
  </si>
  <si>
    <t>Энерг.ценность</t>
  </si>
  <si>
    <t>( ккал )</t>
  </si>
  <si>
    <t>Итого за прием пищи</t>
  </si>
  <si>
    <t xml:space="preserve">Борщ с капустой и картофелем </t>
  </si>
  <si>
    <t>ККАЛ. За день</t>
  </si>
  <si>
    <t>% за день</t>
  </si>
  <si>
    <t>МИНЕРАЛЬНЫЕ   в-ва  (мг)</t>
  </si>
  <si>
    <t>ВИТАМИНЫ  (мг)</t>
  </si>
  <si>
    <t>Са</t>
  </si>
  <si>
    <t>Р</t>
  </si>
  <si>
    <t>С</t>
  </si>
  <si>
    <t>А</t>
  </si>
  <si>
    <t>Е</t>
  </si>
  <si>
    <t>Fe</t>
  </si>
  <si>
    <t>Мg</t>
  </si>
  <si>
    <t>В1</t>
  </si>
  <si>
    <t>Масло слив. /порциями/</t>
  </si>
  <si>
    <t>Сыр/порциями/</t>
  </si>
  <si>
    <t>Хлеб ржаной</t>
  </si>
  <si>
    <t>Возрастная категория :  12 - 18 лет</t>
  </si>
  <si>
    <t>Масло слив./порциями/</t>
  </si>
  <si>
    <t>Возрастная категория :  7 - 11 лет</t>
  </si>
  <si>
    <t>Итого за день</t>
  </si>
  <si>
    <t>Макаронные изд.отварные</t>
  </si>
  <si>
    <t>Суп из  овощей</t>
  </si>
  <si>
    <t>Омлет с зелен.горошком</t>
  </si>
  <si>
    <t>Компот из свежих яблок</t>
  </si>
  <si>
    <t>Пельмени промыш.производства</t>
  </si>
  <si>
    <t>Пудинг из творога</t>
  </si>
  <si>
    <t>Картофельное пюре</t>
  </si>
  <si>
    <t>Котлета мясная натуральная рубл.</t>
  </si>
  <si>
    <t>Сыр /порциями/</t>
  </si>
  <si>
    <t>Суп  с клецками</t>
  </si>
  <si>
    <t>Суп с макарон.изд.</t>
  </si>
  <si>
    <t>Птица/курица/отварная</t>
  </si>
  <si>
    <t xml:space="preserve">Неделя  :  вторая            </t>
  </si>
  <si>
    <t xml:space="preserve">Неделя  :  вторая          </t>
  </si>
  <si>
    <t>День       :  7</t>
  </si>
  <si>
    <t>Борщ с фасолью</t>
  </si>
  <si>
    <t>Запеканка картофельная с мясом/говядина/</t>
  </si>
  <si>
    <t>День       :  8</t>
  </si>
  <si>
    <t>День       :  9</t>
  </si>
  <si>
    <t>День       :  10</t>
  </si>
  <si>
    <t>День       :  11</t>
  </si>
  <si>
    <t>День       :  12</t>
  </si>
  <si>
    <t>Вареники с картофелем П/П</t>
  </si>
  <si>
    <t>Пельмени П/П</t>
  </si>
  <si>
    <t>Рыба запеченая в смет.соусе/минтай/</t>
  </si>
  <si>
    <t>понедельник</t>
  </si>
  <si>
    <t>Рагу овощное</t>
  </si>
  <si>
    <t>Соус сметанный с томатом и луком</t>
  </si>
  <si>
    <t>Суп крестьянский с крупой/перловой/</t>
  </si>
  <si>
    <t>Жаркое по домашнему</t>
  </si>
  <si>
    <t>Капуста тушеная</t>
  </si>
  <si>
    <t>Салат из свежих помидор с луком репчатым</t>
  </si>
  <si>
    <t>Каша манная молочная</t>
  </si>
  <si>
    <t>Салат из свежих помидор и огурцов</t>
  </si>
  <si>
    <t>Азу</t>
  </si>
  <si>
    <t>Компот из ягод</t>
  </si>
  <si>
    <t>Винегрет овощной с растительным маслом</t>
  </si>
  <si>
    <t>Бефстроганов из мяса отварного/говядина/</t>
  </si>
  <si>
    <t>Кисло -молочный продукт</t>
  </si>
  <si>
    <t>Каша молочная пшеничная</t>
  </si>
  <si>
    <t>Плов из мяса говядины</t>
  </si>
  <si>
    <t>Биточки рыбные</t>
  </si>
  <si>
    <t>Суп картофельный с рыбными консервами</t>
  </si>
  <si>
    <t>Гуляш из отварного мяса в томат-смет.соусе</t>
  </si>
  <si>
    <t>Салат из капусты с огурцом и помидором</t>
  </si>
  <si>
    <t>Сосиска отварная/колбасные изделия/</t>
  </si>
  <si>
    <t xml:space="preserve">       </t>
  </si>
  <si>
    <t xml:space="preserve">Запеканка из печени </t>
  </si>
  <si>
    <t>Птица/курица/отварная с соусом</t>
  </si>
  <si>
    <t>246/331</t>
  </si>
  <si>
    <t>Ветчина варено-копченая/порциями/</t>
  </si>
  <si>
    <t>Какао со сгущенным  молоком</t>
  </si>
  <si>
    <t>Сок фруктовый</t>
  </si>
  <si>
    <t>Компот из чернослива</t>
  </si>
  <si>
    <t>232/330</t>
  </si>
  <si>
    <t xml:space="preserve">Неделя  : первая            </t>
  </si>
  <si>
    <t>День       :  1</t>
  </si>
  <si>
    <t xml:space="preserve">Неделя  : первая          </t>
  </si>
  <si>
    <t xml:space="preserve">Неделя  :  первая         </t>
  </si>
  <si>
    <t>День       :  2</t>
  </si>
  <si>
    <t xml:space="preserve">Неделя  :  первая          </t>
  </si>
  <si>
    <t>День       :  3</t>
  </si>
  <si>
    <t xml:space="preserve">Неделя  :  первая      </t>
  </si>
  <si>
    <t xml:space="preserve">Неделя  :  первая           </t>
  </si>
  <si>
    <t>День       :  4</t>
  </si>
  <si>
    <t>День       :  5</t>
  </si>
  <si>
    <t>День       :  6</t>
  </si>
  <si>
    <t xml:space="preserve">Неделя  :первая       </t>
  </si>
  <si>
    <t xml:space="preserve">Неделя  :  первая       </t>
  </si>
  <si>
    <t xml:space="preserve">Неделя  :  вторая           </t>
  </si>
  <si>
    <t xml:space="preserve">Неделя  :  вторая      </t>
  </si>
  <si>
    <t xml:space="preserve">Неделя  : вторая          </t>
  </si>
  <si>
    <t xml:space="preserve">Неделя  :  вторая         </t>
  </si>
  <si>
    <t>Возрастная  категория: 7 - 11 лет</t>
  </si>
  <si>
    <t>№</t>
  </si>
  <si>
    <t>день</t>
  </si>
  <si>
    <t>Пищевые вещества</t>
  </si>
  <si>
    <t>(ккал.)</t>
  </si>
  <si>
    <t>%</t>
  </si>
  <si>
    <t>Витамины (мг)</t>
  </si>
  <si>
    <t>Минеральные  вещества (мг)</t>
  </si>
  <si>
    <t>Ca</t>
  </si>
  <si>
    <t>P</t>
  </si>
  <si>
    <t>Mg</t>
  </si>
  <si>
    <t>ИТОГО</t>
  </si>
  <si>
    <t>1день</t>
  </si>
  <si>
    <t>Углев.</t>
  </si>
  <si>
    <t>Энерг.цен.</t>
  </si>
  <si>
    <t>Возрастная  категория: 12 - 18 лет</t>
  </si>
  <si>
    <t>итого</t>
  </si>
  <si>
    <t>Каша пшенная молочная с изюмом</t>
  </si>
  <si>
    <t>Чай с мёдом</t>
  </si>
  <si>
    <t>Чай с джемом</t>
  </si>
  <si>
    <t>Кофейный напиток с молоком сгущенным</t>
  </si>
  <si>
    <t>Компот из сухофруктов</t>
  </si>
  <si>
    <t>Запеканка рисовая</t>
  </si>
  <si>
    <t>Кофейный напиток на молоке</t>
  </si>
  <si>
    <t>Рассольник Ленинградский с перловой крупой и мясом</t>
  </si>
  <si>
    <t>Чай сладкий с сахаром</t>
  </si>
  <si>
    <t>Суп с крупой и мясом</t>
  </si>
  <si>
    <t>Кртофельное пюре</t>
  </si>
  <si>
    <t>Салат из свеклы с чесноком</t>
  </si>
  <si>
    <t>Салат из белокачаной и морской капусты</t>
  </si>
  <si>
    <t>Суп с рыбными фрикадельками</t>
  </si>
  <si>
    <t>Кисель из варенья</t>
  </si>
  <si>
    <t>Салат картофельный с солеными огурцами</t>
  </si>
  <si>
    <t>Каша рисовая молочная</t>
  </si>
  <si>
    <t>Салат из сежих помидоров и огурцов</t>
  </si>
  <si>
    <t>Компот из кураги</t>
  </si>
  <si>
    <t>Компот из изюма</t>
  </si>
  <si>
    <t>Салат картофельный с зеленым горошком</t>
  </si>
  <si>
    <t>Кисель из свежемороженной ягоды</t>
  </si>
  <si>
    <t>Салат из свежих огурцов с репчатым луком</t>
  </si>
  <si>
    <t>Салат из свежих помидоров со сладким перцем</t>
  </si>
  <si>
    <t>Ттк</t>
  </si>
  <si>
    <t>106/107</t>
  </si>
  <si>
    <t>108/109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</si>
</sst>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theme="1"/>
      <name val="Sitka Small"/>
      <charset val="204"/>
    </font>
    <font>
      <sz val="16"/>
      <color theme="1"/>
      <name val="Sitka Small"/>
      <charset val="204"/>
    </font>
    <font>
      <b/>
      <sz val="16"/>
      <name val="Sitka Small"/>
      <charset val="204"/>
    </font>
    <font>
      <sz val="16"/>
      <name val="Sitka Small"/>
      <charset val="204"/>
    </font>
    <font>
      <b/>
      <sz val="12"/>
      <color theme="1"/>
      <name val="Sitka Smal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78">
    <xf numFmtId="0" fontId="0" fillId="0" borderId="0" xfId="0"/>
    <xf numFmtId="0" fontId="6" fillId="0" borderId="1" xfId="0" applyFont="1" applyBorder="1"/>
    <xf numFmtId="0" fontId="6" fillId="0" borderId="29" xfId="0" applyFont="1" applyBorder="1"/>
    <xf numFmtId="0" fontId="6" fillId="0" borderId="31" xfId="0" applyFont="1" applyBorder="1"/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33" xfId="0" applyFont="1" applyBorder="1"/>
    <xf numFmtId="0" fontId="6" fillId="0" borderId="49" xfId="0" applyFont="1" applyBorder="1"/>
    <xf numFmtId="0" fontId="6" fillId="0" borderId="2" xfId="0" applyFont="1" applyBorder="1"/>
    <xf numFmtId="0" fontId="6" fillId="0" borderId="40" xfId="0" applyFont="1" applyBorder="1"/>
    <xf numFmtId="0" fontId="6" fillId="0" borderId="5" xfId="0" applyFont="1" applyBorder="1"/>
    <xf numFmtId="0" fontId="9" fillId="0" borderId="1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2" xfId="0" applyFont="1" applyBorder="1"/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50" xfId="0" applyFont="1" applyBorder="1"/>
    <xf numFmtId="0" fontId="9" fillId="0" borderId="33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6" fillId="0" borderId="6" xfId="0" applyFont="1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" fillId="3" borderId="44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5" borderId="44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0" fillId="5" borderId="43" xfId="0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43" xfId="0" applyFill="1" applyBorder="1" applyAlignment="1">
      <alignment vertical="center"/>
    </xf>
    <xf numFmtId="0" fontId="0" fillId="5" borderId="44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0" fontId="6" fillId="0" borderId="43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3" borderId="51" xfId="0" applyNumberFormat="1" applyFont="1" applyFill="1" applyBorder="1" applyAlignment="1">
      <alignment horizontal="center" vertical="center"/>
    </xf>
    <xf numFmtId="0" fontId="6" fillId="3" borderId="27" xfId="0" applyNumberFormat="1" applyFont="1" applyFill="1" applyBorder="1" applyAlignment="1">
      <alignment horizontal="center" vertical="center"/>
    </xf>
    <xf numFmtId="0" fontId="6" fillId="3" borderId="42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10" fontId="6" fillId="0" borderId="22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10" fontId="6" fillId="3" borderId="23" xfId="0" applyNumberFormat="1" applyFont="1" applyFill="1" applyBorder="1" applyAlignment="1">
      <alignment horizontal="center" vertical="center"/>
    </xf>
    <xf numFmtId="10" fontId="6" fillId="2" borderId="25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3" xfId="0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0" fontId="6" fillId="2" borderId="45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3" borderId="13" xfId="0" applyNumberFormat="1" applyFont="1" applyFill="1" applyBorder="1" applyAlignment="1">
      <alignment horizontal="center" vertical="center"/>
    </xf>
    <xf numFmtId="0" fontId="6" fillId="3" borderId="26" xfId="0" applyNumberFormat="1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3" borderId="44" xfId="0" applyFont="1" applyFill="1" applyBorder="1" applyAlignment="1">
      <alignment vertical="center"/>
    </xf>
    <xf numFmtId="0" fontId="6" fillId="3" borderId="27" xfId="0" applyNumberFormat="1" applyFont="1" applyFill="1" applyBorder="1" applyAlignment="1">
      <alignment vertical="center"/>
    </xf>
    <xf numFmtId="0" fontId="6" fillId="3" borderId="42" xfId="0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4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6" borderId="0" xfId="0" applyFill="1"/>
    <xf numFmtId="2" fontId="6" fillId="3" borderId="23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5" fontId="6" fillId="3" borderId="23" xfId="0" applyNumberFormat="1" applyFont="1" applyFill="1" applyBorder="1" applyAlignment="1">
      <alignment horizontal="center" vertical="center"/>
    </xf>
    <xf numFmtId="2" fontId="6" fillId="3" borderId="27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2" fontId="6" fillId="3" borderId="20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3" borderId="44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3" fillId="3" borderId="43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5" borderId="44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vertical="center"/>
    </xf>
    <xf numFmtId="0" fontId="12" fillId="5" borderId="43" xfId="0" applyFont="1" applyFill="1" applyBorder="1" applyAlignment="1">
      <alignment vertical="center"/>
    </xf>
    <xf numFmtId="0" fontId="12" fillId="5" borderId="44" xfId="0" applyFont="1" applyFill="1" applyBorder="1" applyAlignment="1">
      <alignment vertical="center"/>
    </xf>
    <xf numFmtId="0" fontId="12" fillId="5" borderId="21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29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0" borderId="1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2" xfId="0" applyFont="1" applyBorder="1"/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0" borderId="33" xfId="0" applyFont="1" applyBorder="1"/>
    <xf numFmtId="0" fontId="13" fillId="0" borderId="49" xfId="0" applyFont="1" applyBorder="1"/>
    <xf numFmtId="0" fontId="13" fillId="0" borderId="22" xfId="0" applyFont="1" applyBorder="1" applyAlignment="1">
      <alignment horizontal="center"/>
    </xf>
    <xf numFmtId="0" fontId="13" fillId="0" borderId="33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0" fontId="13" fillId="0" borderId="43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31" xfId="0" applyFont="1" applyBorder="1"/>
    <xf numFmtId="0" fontId="12" fillId="0" borderId="33" xfId="0" applyFont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0" fontId="13" fillId="0" borderId="50" xfId="0" applyFont="1" applyBorder="1"/>
    <xf numFmtId="0" fontId="12" fillId="0" borderId="19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0" fontId="13" fillId="0" borderId="22" xfId="0" applyNumberFormat="1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3" fillId="2" borderId="36" xfId="0" applyFont="1" applyFill="1" applyBorder="1" applyAlignment="1">
      <alignment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51" xfId="0" applyNumberFormat="1" applyFont="1" applyFill="1" applyBorder="1" applyAlignment="1">
      <alignment horizontal="center" vertical="center"/>
    </xf>
    <xf numFmtId="0" fontId="13" fillId="3" borderId="27" xfId="0" applyNumberFormat="1" applyFont="1" applyFill="1" applyBorder="1" applyAlignment="1">
      <alignment horizontal="center" vertical="center"/>
    </xf>
    <xf numFmtId="0" fontId="13" fillId="3" borderId="42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3" fillId="3" borderId="23" xfId="0" applyNumberFormat="1" applyFont="1" applyFill="1" applyBorder="1" applyAlignment="1">
      <alignment horizontal="center" vertical="center"/>
    </xf>
    <xf numFmtId="10" fontId="13" fillId="3" borderId="23" xfId="0" applyNumberFormat="1" applyFont="1" applyFill="1" applyBorder="1" applyAlignment="1">
      <alignment horizontal="center" vertical="center"/>
    </xf>
    <xf numFmtId="10" fontId="13" fillId="2" borderId="25" xfId="0" applyNumberFormat="1" applyFont="1" applyFill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3" fillId="0" borderId="40" xfId="0" applyFont="1" applyBorder="1"/>
    <xf numFmtId="0" fontId="13" fillId="0" borderId="5" xfId="0" applyFont="1" applyBorder="1"/>
    <xf numFmtId="0" fontId="13" fillId="0" borderId="26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166" fontId="13" fillId="0" borderId="4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10" fontId="13" fillId="0" borderId="22" xfId="0" applyNumberFormat="1" applyFont="1" applyBorder="1" applyAlignment="1">
      <alignment horizontal="center" vertical="center"/>
    </xf>
    <xf numFmtId="0" fontId="13" fillId="0" borderId="6" xfId="0" applyFont="1" applyBorder="1"/>
    <xf numFmtId="0" fontId="12" fillId="2" borderId="29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3" fillId="2" borderId="3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6" fillId="0" borderId="0" xfId="0" applyFont="1"/>
    <xf numFmtId="0" fontId="17" fillId="3" borderId="44" xfId="0" applyFont="1" applyFill="1" applyBorder="1" applyAlignment="1">
      <alignment vertical="center"/>
    </xf>
    <xf numFmtId="0" fontId="17" fillId="3" borderId="20" xfId="0" applyFont="1" applyFill="1" applyBorder="1" applyAlignment="1">
      <alignment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6" xfId="0" applyNumberFormat="1" applyFont="1" applyFill="1" applyBorder="1" applyAlignment="1">
      <alignment horizontal="center" vertical="center"/>
    </xf>
    <xf numFmtId="0" fontId="17" fillId="3" borderId="27" xfId="0" applyNumberFormat="1" applyFont="1" applyFill="1" applyBorder="1" applyAlignment="1">
      <alignment vertical="center"/>
    </xf>
    <xf numFmtId="0" fontId="17" fillId="3" borderId="42" xfId="0" applyNumberFormat="1" applyFont="1" applyFill="1" applyBorder="1" applyAlignment="1">
      <alignment vertical="center"/>
    </xf>
    <xf numFmtId="2" fontId="18" fillId="3" borderId="23" xfId="0" applyNumberFormat="1" applyFont="1" applyFill="1" applyBorder="1" applyAlignment="1">
      <alignment horizontal="center" vertical="center"/>
    </xf>
    <xf numFmtId="166" fontId="13" fillId="3" borderId="13" xfId="0" applyNumberFormat="1" applyFont="1" applyFill="1" applyBorder="1" applyAlignment="1">
      <alignment horizontal="center" vertical="center"/>
    </xf>
    <xf numFmtId="10" fontId="13" fillId="2" borderId="45" xfId="0" applyNumberFormat="1" applyFont="1" applyFill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2" fillId="6" borderId="0" xfId="0" applyFont="1" applyFill="1"/>
    <xf numFmtId="0" fontId="11" fillId="0" borderId="0" xfId="0" applyFont="1" applyAlignment="1">
      <alignment horizontal="right"/>
    </xf>
    <xf numFmtId="0" fontId="18" fillId="0" borderId="1" xfId="0" applyFont="1" applyBorder="1"/>
    <xf numFmtId="0" fontId="16" fillId="0" borderId="1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7" borderId="59" xfId="0" applyFont="1" applyFill="1" applyBorder="1" applyAlignment="1">
      <alignment horizontal="center"/>
    </xf>
    <xf numFmtId="0" fontId="18" fillId="7" borderId="61" xfId="0" applyFont="1" applyFill="1" applyBorder="1" applyAlignment="1">
      <alignment horizontal="center"/>
    </xf>
    <xf numFmtId="0" fontId="18" fillId="0" borderId="56" xfId="0" applyFont="1" applyBorder="1" applyAlignment="1">
      <alignment horizontal="center"/>
    </xf>
    <xf numFmtId="9" fontId="18" fillId="0" borderId="56" xfId="0" applyNumberFormat="1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7" borderId="58" xfId="0" applyFont="1" applyFill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7" borderId="29" xfId="0" applyFont="1" applyFill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2" fontId="18" fillId="0" borderId="49" xfId="0" applyNumberFormat="1" applyFont="1" applyBorder="1" applyAlignment="1">
      <alignment horizontal="center"/>
    </xf>
    <xf numFmtId="2" fontId="18" fillId="0" borderId="6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67" xfId="0" applyFont="1" applyBorder="1" applyAlignment="1">
      <alignment horizontal="center"/>
    </xf>
    <xf numFmtId="2" fontId="18" fillId="0" borderId="55" xfId="0" applyNumberFormat="1" applyFont="1" applyBorder="1" applyAlignment="1">
      <alignment horizontal="center"/>
    </xf>
    <xf numFmtId="2" fontId="18" fillId="0" borderId="62" xfId="0" applyNumberFormat="1" applyFont="1" applyBorder="1" applyAlignment="1">
      <alignment horizontal="center"/>
    </xf>
    <xf numFmtId="2" fontId="18" fillId="0" borderId="63" xfId="0" applyNumberFormat="1" applyFont="1" applyBorder="1" applyAlignment="1">
      <alignment horizontal="center"/>
    </xf>
    <xf numFmtId="165" fontId="18" fillId="0" borderId="57" xfId="0" applyNumberFormat="1" applyFont="1" applyBorder="1" applyAlignment="1">
      <alignment horizontal="center"/>
    </xf>
    <xf numFmtId="165" fontId="18" fillId="0" borderId="55" xfId="0" applyNumberFormat="1" applyFont="1" applyBorder="1" applyAlignment="1">
      <alignment horizontal="center"/>
    </xf>
    <xf numFmtId="165" fontId="18" fillId="0" borderId="62" xfId="0" applyNumberFormat="1" applyFont="1" applyBorder="1" applyAlignment="1">
      <alignment horizontal="center"/>
    </xf>
    <xf numFmtId="2" fontId="18" fillId="0" borderId="43" xfId="0" applyNumberFormat="1" applyFont="1" applyBorder="1" applyAlignment="1">
      <alignment horizontal="center"/>
    </xf>
    <xf numFmtId="2" fontId="18" fillId="0" borderId="15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43" xfId="0" applyFont="1" applyBorder="1" applyAlignment="1">
      <alignment horizontal="center"/>
    </xf>
    <xf numFmtId="165" fontId="18" fillId="0" borderId="15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  <xf numFmtId="2" fontId="18" fillId="0" borderId="20" xfId="0" applyNumberFormat="1" applyFont="1" applyBorder="1" applyAlignment="1">
      <alignment horizontal="center"/>
    </xf>
    <xf numFmtId="164" fontId="18" fillId="0" borderId="23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164" fontId="18" fillId="0" borderId="43" xfId="0" applyNumberFormat="1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18" fillId="0" borderId="0" xfId="0" applyFont="1"/>
    <xf numFmtId="0" fontId="18" fillId="0" borderId="44" xfId="0" applyFont="1" applyBorder="1"/>
    <xf numFmtId="0" fontId="18" fillId="0" borderId="20" xfId="0" applyFont="1" applyBorder="1"/>
    <xf numFmtId="0" fontId="18" fillId="0" borderId="21" xfId="0" applyFont="1" applyBorder="1"/>
    <xf numFmtId="0" fontId="18" fillId="0" borderId="43" xfId="0" applyFont="1" applyBorder="1"/>
    <xf numFmtId="0" fontId="18" fillId="0" borderId="44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2" xfId="0" applyFont="1" applyBorder="1"/>
    <xf numFmtId="0" fontId="18" fillId="7" borderId="20" xfId="0" applyFont="1" applyFill="1" applyBorder="1"/>
    <xf numFmtId="0" fontId="18" fillId="7" borderId="43" xfId="0" applyFont="1" applyFill="1" applyBorder="1"/>
    <xf numFmtId="0" fontId="18" fillId="0" borderId="0" xfId="0" applyFont="1" applyBorder="1"/>
    <xf numFmtId="0" fontId="18" fillId="0" borderId="11" xfId="0" applyFont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0" fontId="18" fillId="7" borderId="43" xfId="0" applyFont="1" applyFill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/>
    </xf>
    <xf numFmtId="9" fontId="18" fillId="3" borderId="56" xfId="0" applyNumberFormat="1" applyFont="1" applyFill="1" applyBorder="1" applyAlignment="1">
      <alignment horizontal="center"/>
    </xf>
    <xf numFmtId="165" fontId="18" fillId="0" borderId="18" xfId="0" applyNumberFormat="1" applyFont="1" applyBorder="1" applyAlignment="1">
      <alignment horizontal="center"/>
    </xf>
    <xf numFmtId="165" fontId="18" fillId="0" borderId="49" xfId="0" applyNumberFormat="1" applyFont="1" applyBorder="1" applyAlignment="1">
      <alignment horizontal="center"/>
    </xf>
    <xf numFmtId="164" fontId="18" fillId="0" borderId="64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65" xfId="0" applyNumberFormat="1" applyFont="1" applyBorder="1" applyAlignment="1">
      <alignment horizontal="center"/>
    </xf>
    <xf numFmtId="165" fontId="18" fillId="0" borderId="66" xfId="0" applyNumberFormat="1" applyFont="1" applyBorder="1" applyAlignment="1">
      <alignment horizontal="center"/>
    </xf>
    <xf numFmtId="165" fontId="18" fillId="0" borderId="67" xfId="0" applyNumberFormat="1" applyFont="1" applyBorder="1" applyAlignment="1">
      <alignment horizontal="center"/>
    </xf>
    <xf numFmtId="164" fontId="18" fillId="0" borderId="67" xfId="0" applyNumberFormat="1" applyFont="1" applyBorder="1" applyAlignment="1">
      <alignment horizontal="center"/>
    </xf>
    <xf numFmtId="164" fontId="18" fillId="0" borderId="66" xfId="0" applyNumberFormat="1" applyFont="1" applyBorder="1" applyAlignment="1">
      <alignment horizontal="center"/>
    </xf>
    <xf numFmtId="164" fontId="18" fillId="0" borderId="63" xfId="0" applyNumberFormat="1" applyFont="1" applyBorder="1" applyAlignment="1">
      <alignment horizontal="center"/>
    </xf>
    <xf numFmtId="165" fontId="18" fillId="0" borderId="43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5" fontId="18" fillId="0" borderId="2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7" fillId="0" borderId="20" xfId="0" applyFont="1" applyBorder="1"/>
    <xf numFmtId="0" fontId="17" fillId="0" borderId="43" xfId="0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16" fontId="17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1" fillId="3" borderId="44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20" fillId="0" borderId="43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vertical="center"/>
    </xf>
    <xf numFmtId="0" fontId="21" fillId="3" borderId="43" xfId="0" applyFont="1" applyFill="1" applyBorder="1" applyAlignment="1">
      <alignment vertical="center"/>
    </xf>
    <xf numFmtId="0" fontId="21" fillId="3" borderId="20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5" borderId="44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0" fontId="20" fillId="5" borderId="44" xfId="0" applyFont="1" applyFill="1" applyBorder="1" applyAlignment="1">
      <alignment vertical="center"/>
    </xf>
    <xf numFmtId="0" fontId="20" fillId="5" borderId="21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40" xfId="0" applyFont="1" applyBorder="1"/>
    <xf numFmtId="0" fontId="21" fillId="0" borderId="5" xfId="0" applyFont="1" applyBorder="1"/>
    <xf numFmtId="0" fontId="21" fillId="0" borderId="50" xfId="0" applyFont="1" applyBorder="1"/>
    <xf numFmtId="0" fontId="20" fillId="0" borderId="19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33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2" fontId="22" fillId="0" borderId="43" xfId="0" applyNumberFormat="1" applyFont="1" applyBorder="1" applyAlignment="1">
      <alignment horizontal="center" vertical="center"/>
    </xf>
    <xf numFmtId="10" fontId="21" fillId="0" borderId="43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2" borderId="11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29" xfId="0" applyFont="1" applyBorder="1"/>
    <xf numFmtId="0" fontId="21" fillId="0" borderId="1" xfId="0" applyFont="1" applyBorder="1"/>
    <xf numFmtId="0" fontId="21" fillId="0" borderId="2" xfId="0" applyFont="1" applyBorder="1"/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1" fillId="0" borderId="49" xfId="0" applyFont="1" applyBorder="1"/>
    <xf numFmtId="0" fontId="21" fillId="0" borderId="4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21" fillId="0" borderId="33" xfId="0" applyFont="1" applyBorder="1"/>
    <xf numFmtId="0" fontId="20" fillId="0" borderId="22" xfId="0" applyFont="1" applyBorder="1"/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0" fontId="21" fillId="2" borderId="8" xfId="0" applyNumberFormat="1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1" fillId="2" borderId="36" xfId="0" applyFont="1" applyFill="1" applyBorder="1" applyAlignment="1">
      <alignment vertical="center"/>
    </xf>
    <xf numFmtId="0" fontId="21" fillId="3" borderId="43" xfId="0" applyFont="1" applyFill="1" applyBorder="1" applyAlignment="1">
      <alignment horizontal="center" vertical="center"/>
    </xf>
    <xf numFmtId="2" fontId="21" fillId="3" borderId="21" xfId="0" applyNumberFormat="1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51" xfId="0" applyNumberFormat="1" applyFont="1" applyFill="1" applyBorder="1" applyAlignment="1">
      <alignment horizontal="center" vertical="center"/>
    </xf>
    <xf numFmtId="0" fontId="21" fillId="3" borderId="27" xfId="0" applyNumberFormat="1" applyFont="1" applyFill="1" applyBorder="1" applyAlignment="1">
      <alignment horizontal="center" vertical="center"/>
    </xf>
    <xf numFmtId="0" fontId="21" fillId="3" borderId="42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2" fontId="21" fillId="3" borderId="23" xfId="0" applyNumberFormat="1" applyFont="1" applyFill="1" applyBorder="1" applyAlignment="1">
      <alignment horizontal="center" vertical="center"/>
    </xf>
    <xf numFmtId="10" fontId="21" fillId="3" borderId="23" xfId="0" applyNumberFormat="1" applyFont="1" applyFill="1" applyBorder="1" applyAlignment="1">
      <alignment horizontal="center" vertical="center"/>
    </xf>
    <xf numFmtId="10" fontId="21" fillId="2" borderId="25" xfId="0" applyNumberFormat="1" applyFont="1" applyFill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4" borderId="17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0" fillId="4" borderId="10" xfId="0" applyFont="1" applyFill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1" fillId="3" borderId="26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0" fontId="22" fillId="3" borderId="20" xfId="0" applyFont="1" applyFill="1" applyBorder="1" applyAlignment="1">
      <alignment vertical="center"/>
    </xf>
    <xf numFmtId="0" fontId="20" fillId="3" borderId="43" xfId="0" applyFont="1" applyFill="1" applyBorder="1" applyAlignment="1">
      <alignment horizontal="center" vertical="center"/>
    </xf>
    <xf numFmtId="166" fontId="21" fillId="3" borderId="43" xfId="0" applyNumberFormat="1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0" fontId="21" fillId="0" borderId="22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2" borderId="26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/>
    </xf>
    <xf numFmtId="0" fontId="21" fillId="2" borderId="42" xfId="0" applyFont="1" applyFill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26" xfId="0" applyNumberFormat="1" applyFont="1" applyFill="1" applyBorder="1" applyAlignment="1">
      <alignment horizontal="center" vertical="center"/>
    </xf>
    <xf numFmtId="0" fontId="21" fillId="3" borderId="27" xfId="0" applyNumberFormat="1" applyFont="1" applyFill="1" applyBorder="1" applyAlignment="1">
      <alignment vertical="center"/>
    </xf>
    <xf numFmtId="0" fontId="21" fillId="3" borderId="42" xfId="0" applyNumberFormat="1" applyFont="1" applyFill="1" applyBorder="1" applyAlignment="1">
      <alignment vertical="center"/>
    </xf>
    <xf numFmtId="166" fontId="21" fillId="3" borderId="13" xfId="0" applyNumberFormat="1" applyFont="1" applyFill="1" applyBorder="1" applyAlignment="1">
      <alignment horizontal="center" vertical="center"/>
    </xf>
    <xf numFmtId="10" fontId="21" fillId="2" borderId="45" xfId="0" applyNumberFormat="1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2" fontId="13" fillId="3" borderId="23" xfId="0" applyNumberFormat="1" applyFont="1" applyFill="1" applyBorder="1" applyAlignment="1">
      <alignment horizontal="center" vertical="center"/>
    </xf>
    <xf numFmtId="2" fontId="13" fillId="3" borderId="21" xfId="0" applyNumberFormat="1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26" xfId="0" applyNumberFormat="1" applyFont="1" applyFill="1" applyBorder="1" applyAlignment="1">
      <alignment horizontal="center" vertical="center"/>
    </xf>
    <xf numFmtId="0" fontId="13" fillId="3" borderId="27" xfId="0" applyNumberFormat="1" applyFont="1" applyFill="1" applyBorder="1" applyAlignment="1">
      <alignment vertical="center"/>
    </xf>
    <xf numFmtId="0" fontId="13" fillId="3" borderId="42" xfId="0" applyNumberFormat="1" applyFont="1" applyFill="1" applyBorder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0" fillId="0" borderId="46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1" fillId="0" borderId="31" xfId="0" applyFont="1" applyBorder="1"/>
    <xf numFmtId="0" fontId="21" fillId="0" borderId="26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166" fontId="21" fillId="0" borderId="43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2" borderId="34" xfId="0" applyFont="1" applyFill="1" applyBorder="1" applyAlignment="1">
      <alignment vertical="center"/>
    </xf>
    <xf numFmtId="2" fontId="21" fillId="3" borderId="20" xfId="0" applyNumberFormat="1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10" fontId="21" fillId="0" borderId="22" xfId="0" applyNumberFormat="1" applyFont="1" applyBorder="1" applyAlignment="1">
      <alignment horizontal="center"/>
    </xf>
    <xf numFmtId="165" fontId="21" fillId="3" borderId="23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2" fontId="21" fillId="0" borderId="43" xfId="0" applyNumberFormat="1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52" xfId="0" applyFont="1" applyFill="1" applyBorder="1" applyAlignment="1">
      <alignment horizontal="center"/>
    </xf>
    <xf numFmtId="0" fontId="20" fillId="2" borderId="39" xfId="0" applyFont="1" applyFill="1" applyBorder="1" applyAlignment="1">
      <alignment horizontal="center"/>
    </xf>
    <xf numFmtId="2" fontId="21" fillId="0" borderId="17" xfId="0" applyNumberFormat="1" applyFont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vertical="center"/>
    </xf>
    <xf numFmtId="0" fontId="7" fillId="0" borderId="0" xfId="0" applyFont="1"/>
    <xf numFmtId="0" fontId="20" fillId="0" borderId="0" xfId="0" applyFont="1"/>
    <xf numFmtId="0" fontId="24" fillId="0" borderId="29" xfId="0" applyFont="1" applyBorder="1"/>
    <xf numFmtId="0" fontId="24" fillId="0" borderId="1" xfId="0" applyFont="1" applyBorder="1"/>
    <xf numFmtId="0" fontId="24" fillId="0" borderId="2" xfId="0" applyFont="1" applyBorder="1"/>
    <xf numFmtId="0" fontId="25" fillId="0" borderId="18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2" xfId="0" applyFont="1" applyBorder="1"/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4" fillId="0" borderId="49" xfId="0" applyFont="1" applyBorder="1"/>
    <xf numFmtId="2" fontId="25" fillId="0" borderId="18" xfId="0" applyNumberFormat="1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40" xfId="0" applyFont="1" applyBorder="1" applyAlignment="1">
      <alignment vertical="center"/>
    </xf>
    <xf numFmtId="0" fontId="25" fillId="0" borderId="19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33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2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4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10" fontId="24" fillId="0" borderId="43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3" borderId="23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52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5" fillId="0" borderId="4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3" borderId="43" xfId="0" applyFont="1" applyFill="1" applyBorder="1" applyAlignment="1">
      <alignment vertical="center"/>
    </xf>
    <xf numFmtId="0" fontId="24" fillId="0" borderId="31" xfId="0" applyFont="1" applyBorder="1"/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0" fontId="24" fillId="2" borderId="8" xfId="0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vertical="center"/>
    </xf>
    <xf numFmtId="0" fontId="24" fillId="2" borderId="24" xfId="0" applyFont="1" applyFill="1" applyBorder="1" applyAlignment="1">
      <alignment vertical="center"/>
    </xf>
    <xf numFmtId="0" fontId="24" fillId="2" borderId="36" xfId="0" applyFont="1" applyFill="1" applyBorder="1" applyAlignment="1">
      <alignment vertical="center"/>
    </xf>
    <xf numFmtId="0" fontId="24" fillId="3" borderId="44" xfId="0" applyFont="1" applyFill="1" applyBorder="1" applyAlignment="1">
      <alignment vertical="center"/>
    </xf>
    <xf numFmtId="0" fontId="24" fillId="3" borderId="20" xfId="0" applyFont="1" applyFill="1" applyBorder="1" applyAlignment="1">
      <alignment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4" fillId="3" borderId="51" xfId="0" applyNumberFormat="1" applyFont="1" applyFill="1" applyBorder="1" applyAlignment="1">
      <alignment horizontal="center" vertical="center"/>
    </xf>
    <xf numFmtId="0" fontId="24" fillId="3" borderId="27" xfId="0" applyNumberFormat="1" applyFont="1" applyFill="1" applyBorder="1" applyAlignment="1">
      <alignment horizontal="center" vertical="center"/>
    </xf>
    <xf numFmtId="0" fontId="24" fillId="3" borderId="42" xfId="0" applyNumberFormat="1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10" fontId="24" fillId="3" borderId="23" xfId="0" applyNumberFormat="1" applyFont="1" applyFill="1" applyBorder="1" applyAlignment="1">
      <alignment horizontal="center" vertical="center"/>
    </xf>
    <xf numFmtId="10" fontId="24" fillId="2" borderId="25" xfId="0" applyNumberFormat="1" applyFont="1" applyFill="1" applyBorder="1" applyAlignment="1">
      <alignment horizontal="center" vertical="center"/>
    </xf>
    <xf numFmtId="0" fontId="25" fillId="0" borderId="45" xfId="0" applyFont="1" applyBorder="1" applyAlignment="1">
      <alignment vertical="center"/>
    </xf>
    <xf numFmtId="0" fontId="25" fillId="0" borderId="53" xfId="0" applyFont="1" applyBorder="1" applyAlignment="1">
      <alignment vertical="center"/>
    </xf>
    <xf numFmtId="0" fontId="24" fillId="4" borderId="8" xfId="0" applyFont="1" applyFill="1" applyBorder="1" applyAlignment="1">
      <alignment vertical="center"/>
    </xf>
    <xf numFmtId="0" fontId="24" fillId="4" borderId="9" xfId="0" applyFont="1" applyFill="1" applyBorder="1" applyAlignment="1">
      <alignment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vertical="center"/>
    </xf>
    <xf numFmtId="0" fontId="25" fillId="4" borderId="17" xfId="0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5" fillId="4" borderId="10" xfId="0" applyFont="1" applyFill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4" fillId="3" borderId="11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24" fillId="0" borderId="15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5" borderId="44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0" fontId="25" fillId="5" borderId="43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vertical="center"/>
    </xf>
    <xf numFmtId="0" fontId="25" fillId="5" borderId="43" xfId="0" applyFont="1" applyFill="1" applyBorder="1" applyAlignment="1">
      <alignment vertical="center"/>
    </xf>
    <xf numFmtId="0" fontId="25" fillId="5" borderId="44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4" fillId="0" borderId="50" xfId="0" applyFont="1" applyBorder="1"/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2" fontId="26" fillId="0" borderId="43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4" fillId="0" borderId="40" xfId="0" applyFont="1" applyBorder="1"/>
    <xf numFmtId="0" fontId="24" fillId="0" borderId="5" xfId="0" applyFont="1" applyBorder="1"/>
    <xf numFmtId="0" fontId="24" fillId="0" borderId="26" xfId="0" applyFont="1" applyBorder="1" applyAlignment="1">
      <alignment vertical="center"/>
    </xf>
    <xf numFmtId="0" fontId="24" fillId="0" borderId="47" xfId="0" applyFont="1" applyBorder="1" applyAlignment="1">
      <alignment vertical="center"/>
    </xf>
    <xf numFmtId="166" fontId="24" fillId="0" borderId="43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0" fontId="24" fillId="0" borderId="2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2" borderId="26" xfId="0" applyFont="1" applyFill="1" applyBorder="1" applyAlignment="1">
      <alignment vertical="center"/>
    </xf>
    <xf numFmtId="0" fontId="24" fillId="2" borderId="27" xfId="0" applyFont="1" applyFill="1" applyBorder="1" applyAlignment="1">
      <alignment vertical="center"/>
    </xf>
    <xf numFmtId="0" fontId="24" fillId="2" borderId="42" xfId="0" applyFont="1" applyFill="1" applyBorder="1" applyAlignment="1">
      <alignment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vertical="center"/>
    </xf>
    <xf numFmtId="2" fontId="24" fillId="3" borderId="20" xfId="0" applyNumberFormat="1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26" xfId="0" applyNumberFormat="1" applyFont="1" applyFill="1" applyBorder="1" applyAlignment="1">
      <alignment horizontal="center" vertical="center"/>
    </xf>
    <xf numFmtId="0" fontId="24" fillId="3" borderId="27" xfId="0" applyNumberFormat="1" applyFont="1" applyFill="1" applyBorder="1" applyAlignment="1">
      <alignment vertical="center"/>
    </xf>
    <xf numFmtId="0" fontId="24" fillId="3" borderId="42" xfId="0" applyNumberFormat="1" applyFont="1" applyFill="1" applyBorder="1" applyAlignment="1">
      <alignment vertical="center"/>
    </xf>
    <xf numFmtId="165" fontId="24" fillId="3" borderId="23" xfId="0" applyNumberFormat="1" applyFont="1" applyFill="1" applyBorder="1" applyAlignment="1">
      <alignment horizontal="center" vertical="center"/>
    </xf>
    <xf numFmtId="166" fontId="24" fillId="3" borderId="13" xfId="0" applyNumberFormat="1" applyFont="1" applyFill="1" applyBorder="1" applyAlignment="1">
      <alignment horizontal="center" vertical="center"/>
    </xf>
    <xf numFmtId="10" fontId="24" fillId="2" borderId="26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2" xfId="0" applyFont="1" applyBorder="1" applyAlignment="1">
      <alignment vertical="center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99"/>
      <color rgb="FFFFCCFF"/>
      <color rgb="FFFF00FF"/>
      <color rgb="FF66CCFF"/>
      <color rgb="FFCCFF66"/>
      <color rgb="FFFFCC66"/>
      <color rgb="FF9933FF"/>
      <color rgb="FFCCFFCC"/>
      <color rgb="FF99CCFF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2:AC56"/>
  <sheetViews>
    <sheetView showWhiteSpace="0" topLeftCell="A8" zoomScale="75" zoomScaleNormal="75" workbookViewId="0">
      <selection activeCell="F24" sqref="F24"/>
    </sheetView>
  </sheetViews>
  <sheetFormatPr defaultRowHeight="15.75" x14ac:dyDescent="0.25"/>
  <cols>
    <col min="1" max="1" width="9.140625" style="373"/>
    <col min="2" max="2" width="22.28515625" style="494" customWidth="1"/>
    <col min="3" max="3" width="5.7109375" style="494" customWidth="1"/>
    <col min="4" max="4" width="24.5703125" style="494" customWidth="1"/>
    <col min="5" max="5" width="9.42578125" style="494" customWidth="1"/>
    <col min="6" max="8" width="10.7109375" style="494" customWidth="1"/>
    <col min="9" max="9" width="16.28515625" style="494" customWidth="1"/>
    <col min="10" max="10" width="12.5703125" style="494" customWidth="1"/>
    <col min="11" max="14" width="10.7109375" style="494" customWidth="1"/>
    <col min="15" max="15" width="12.28515625" style="494" customWidth="1"/>
    <col min="16" max="18" width="10.7109375" style="494" customWidth="1"/>
    <col min="19" max="26" width="5.7109375" style="494" customWidth="1"/>
    <col min="27" max="27" width="8.7109375" style="494" customWidth="1"/>
    <col min="28" max="28" width="8.7109375" style="495" customWidth="1"/>
    <col min="29" max="29" width="8.140625" style="495" customWidth="1"/>
    <col min="30" max="32" width="6.7109375" style="373" customWidth="1"/>
    <col min="33" max="16384" width="9.140625" style="373"/>
  </cols>
  <sheetData>
    <row r="2" spans="1:29" ht="16.5" thickBot="1" x14ac:dyDescent="0.3"/>
    <row r="3" spans="1:29" ht="21" thickBot="1" x14ac:dyDescent="0.3">
      <c r="B3" s="214" t="s">
        <v>101</v>
      </c>
      <c r="C3" s="215"/>
      <c r="D3" s="215"/>
      <c r="E3" s="216"/>
      <c r="F3" s="217"/>
      <c r="G3" s="217"/>
      <c r="H3" s="217"/>
      <c r="I3" s="218"/>
      <c r="J3" s="218"/>
      <c r="K3" s="219"/>
      <c r="L3" s="217"/>
      <c r="M3" s="217"/>
      <c r="N3" s="217"/>
      <c r="O3" s="219"/>
      <c r="P3" s="217"/>
      <c r="Q3" s="217"/>
      <c r="R3" s="220"/>
    </row>
    <row r="4" spans="1:29" ht="21" thickBot="1" x14ac:dyDescent="0.3">
      <c r="B4" s="221" t="s">
        <v>102</v>
      </c>
      <c r="C4" s="222"/>
      <c r="D4" s="222"/>
      <c r="E4" s="223" t="s">
        <v>17</v>
      </c>
      <c r="F4" s="224"/>
      <c r="G4" s="225" t="s">
        <v>22</v>
      </c>
      <c r="H4" s="226"/>
      <c r="I4" s="227" t="s">
        <v>23</v>
      </c>
      <c r="J4" s="227"/>
      <c r="K4" s="228"/>
      <c r="L4" s="226" t="s">
        <v>30</v>
      </c>
      <c r="M4" s="226"/>
      <c r="N4" s="226"/>
      <c r="O4" s="229" t="s">
        <v>29</v>
      </c>
      <c r="P4" s="226"/>
      <c r="Q4" s="226"/>
      <c r="R4" s="230"/>
      <c r="S4" s="496"/>
      <c r="T4" s="496"/>
      <c r="U4" s="496"/>
      <c r="V4" s="496"/>
      <c r="W4" s="497"/>
      <c r="X4" s="497"/>
      <c r="Y4" s="497"/>
      <c r="Z4" s="497"/>
      <c r="AA4" s="497"/>
      <c r="AB4" s="498"/>
      <c r="AC4" s="498"/>
    </row>
    <row r="5" spans="1:29" ht="21" thickBot="1" x14ac:dyDescent="0.3">
      <c r="B5" s="231" t="s">
        <v>44</v>
      </c>
      <c r="C5" s="232"/>
      <c r="D5" s="215"/>
      <c r="E5" s="233" t="s">
        <v>18</v>
      </c>
      <c r="F5" s="234" t="s">
        <v>19</v>
      </c>
      <c r="G5" s="235" t="s">
        <v>20</v>
      </c>
      <c r="H5" s="236" t="s">
        <v>21</v>
      </c>
      <c r="I5" s="233" t="s">
        <v>24</v>
      </c>
      <c r="J5" s="237"/>
      <c r="K5" s="238" t="s">
        <v>38</v>
      </c>
      <c r="L5" s="239" t="s">
        <v>33</v>
      </c>
      <c r="M5" s="239" t="s">
        <v>34</v>
      </c>
      <c r="N5" s="239" t="s">
        <v>35</v>
      </c>
      <c r="O5" s="238" t="s">
        <v>31</v>
      </c>
      <c r="P5" s="239" t="s">
        <v>32</v>
      </c>
      <c r="Q5" s="239" t="s">
        <v>37</v>
      </c>
      <c r="R5" s="240" t="s">
        <v>36</v>
      </c>
      <c r="S5" s="496"/>
      <c r="T5" s="496"/>
      <c r="U5" s="496"/>
      <c r="V5" s="496"/>
      <c r="W5" s="497"/>
      <c r="X5" s="497"/>
      <c r="Y5" s="497"/>
      <c r="Z5" s="497"/>
      <c r="AA5" s="497"/>
      <c r="AB5" s="498"/>
      <c r="AC5" s="498"/>
    </row>
    <row r="6" spans="1:29" ht="21" thickBot="1" x14ac:dyDescent="0.3">
      <c r="B6" s="241" t="s">
        <v>71</v>
      </c>
      <c r="C6" s="241"/>
      <c r="D6" s="242"/>
      <c r="E6" s="243"/>
      <c r="F6" s="244"/>
      <c r="G6" s="244"/>
      <c r="H6" s="244"/>
      <c r="I6" s="245"/>
      <c r="J6" s="245"/>
      <c r="K6" s="246"/>
      <c r="L6" s="244"/>
      <c r="M6" s="244"/>
      <c r="N6" s="244"/>
      <c r="O6" s="246"/>
      <c r="P6" s="244"/>
      <c r="Q6" s="244"/>
      <c r="R6" s="247"/>
      <c r="S6" s="497"/>
      <c r="T6" s="497"/>
      <c r="U6" s="497"/>
      <c r="V6" s="497"/>
      <c r="W6" s="497"/>
      <c r="X6" s="497"/>
      <c r="Y6" s="497"/>
      <c r="Z6" s="497"/>
      <c r="AA6" s="497"/>
      <c r="AB6" s="498"/>
      <c r="AC6" s="498"/>
    </row>
    <row r="7" spans="1:29" ht="21" thickBot="1" x14ac:dyDescent="0.3">
      <c r="B7" s="231" t="s">
        <v>6</v>
      </c>
      <c r="C7" s="249"/>
      <c r="D7" s="318"/>
      <c r="E7" s="671"/>
      <c r="F7" s="350"/>
      <c r="G7" s="350"/>
      <c r="H7" s="350"/>
      <c r="I7" s="672"/>
      <c r="J7" s="672"/>
      <c r="K7" s="349"/>
      <c r="L7" s="350"/>
      <c r="M7" s="350"/>
      <c r="N7" s="350"/>
      <c r="O7" s="349"/>
      <c r="P7" s="350"/>
      <c r="Q7" s="350"/>
      <c r="R7" s="351"/>
      <c r="S7" s="499"/>
      <c r="T7" s="499"/>
      <c r="U7" s="499"/>
      <c r="V7" s="499"/>
      <c r="W7" s="499"/>
      <c r="X7" s="499"/>
      <c r="Y7" s="499"/>
      <c r="Z7" s="499"/>
      <c r="AA7" s="499"/>
      <c r="AB7" s="500"/>
      <c r="AC7" s="499"/>
    </row>
    <row r="8" spans="1:29" ht="20.25" x14ac:dyDescent="0.25">
      <c r="A8" s="373">
        <v>173</v>
      </c>
      <c r="B8" s="297" t="s">
        <v>85</v>
      </c>
      <c r="C8" s="298"/>
      <c r="D8" s="299"/>
      <c r="E8" s="300">
        <v>150</v>
      </c>
      <c r="F8" s="673">
        <v>4.26</v>
      </c>
      <c r="G8" s="276">
        <v>2.89</v>
      </c>
      <c r="H8" s="277">
        <v>30.62</v>
      </c>
      <c r="I8" s="300">
        <v>140.65</v>
      </c>
      <c r="J8" s="253"/>
      <c r="K8" s="275">
        <v>0.95</v>
      </c>
      <c r="L8" s="276">
        <v>0.78</v>
      </c>
      <c r="M8" s="276">
        <v>14.4</v>
      </c>
      <c r="N8" s="277">
        <v>7.2</v>
      </c>
      <c r="O8" s="275">
        <v>105.16</v>
      </c>
      <c r="P8" s="276">
        <v>145.13999999999999</v>
      </c>
      <c r="Q8" s="276">
        <v>28.41</v>
      </c>
      <c r="R8" s="278">
        <v>1.39</v>
      </c>
      <c r="S8" s="499"/>
      <c r="T8" s="499"/>
      <c r="U8" s="499"/>
      <c r="V8" s="499"/>
      <c r="W8" s="499"/>
      <c r="X8" s="499"/>
      <c r="Y8" s="499"/>
      <c r="Z8" s="499"/>
      <c r="AA8" s="499"/>
      <c r="AB8" s="501"/>
      <c r="AC8" s="501"/>
    </row>
    <row r="9" spans="1:29" ht="20.25" x14ac:dyDescent="0.25">
      <c r="B9" s="269" t="s">
        <v>43</v>
      </c>
      <c r="C9" s="270"/>
      <c r="D9" s="281"/>
      <c r="E9" s="271">
        <v>10</v>
      </c>
      <c r="F9" s="272">
        <v>0.1</v>
      </c>
      <c r="G9" s="273">
        <v>7.2</v>
      </c>
      <c r="H9" s="274">
        <v>0.13</v>
      </c>
      <c r="I9" s="271">
        <v>65.72</v>
      </c>
      <c r="J9" s="253"/>
      <c r="K9" s="275"/>
      <c r="L9" s="276"/>
      <c r="M9" s="276">
        <v>40</v>
      </c>
      <c r="N9" s="277">
        <v>0.1</v>
      </c>
      <c r="O9" s="275">
        <v>2.4</v>
      </c>
      <c r="P9" s="276">
        <v>3</v>
      </c>
      <c r="Q9" s="276"/>
      <c r="R9" s="278"/>
      <c r="S9" s="499"/>
      <c r="T9" s="499"/>
      <c r="U9" s="499"/>
      <c r="V9" s="499"/>
      <c r="W9" s="499"/>
      <c r="X9" s="499"/>
      <c r="Y9" s="499"/>
      <c r="Z9" s="499"/>
      <c r="AA9" s="499"/>
      <c r="AB9" s="501"/>
      <c r="AC9" s="501"/>
    </row>
    <row r="10" spans="1:29" ht="20.25" x14ac:dyDescent="0.25">
      <c r="B10" s="269" t="s">
        <v>54</v>
      </c>
      <c r="C10" s="270"/>
      <c r="D10" s="281"/>
      <c r="E10" s="271">
        <v>10</v>
      </c>
      <c r="F10" s="272">
        <v>2.3199999999999998</v>
      </c>
      <c r="G10" s="273">
        <v>2.95</v>
      </c>
      <c r="H10" s="274"/>
      <c r="I10" s="271">
        <v>35.83</v>
      </c>
      <c r="J10" s="253"/>
      <c r="K10" s="275">
        <v>5.0000000000000001E-3</v>
      </c>
      <c r="L10" s="276">
        <v>0.7</v>
      </c>
      <c r="M10" s="276">
        <v>26</v>
      </c>
      <c r="N10" s="277">
        <v>5.0000000000000001E-3</v>
      </c>
      <c r="O10" s="275">
        <v>88</v>
      </c>
      <c r="P10" s="276">
        <v>50</v>
      </c>
      <c r="Q10" s="276">
        <v>3.5</v>
      </c>
      <c r="R10" s="278">
        <v>0.1</v>
      </c>
      <c r="S10" s="499"/>
      <c r="T10" s="499"/>
      <c r="U10" s="499"/>
      <c r="V10" s="499"/>
      <c r="W10" s="499"/>
      <c r="X10" s="499"/>
      <c r="Y10" s="499"/>
      <c r="Z10" s="499"/>
      <c r="AA10" s="499"/>
      <c r="AB10" s="501"/>
      <c r="AC10" s="501"/>
    </row>
    <row r="11" spans="1:29" ht="20.25" x14ac:dyDescent="0.3">
      <c r="A11" s="373">
        <v>383</v>
      </c>
      <c r="B11" s="266" t="s">
        <v>97</v>
      </c>
      <c r="C11" s="267"/>
      <c r="D11" s="311"/>
      <c r="E11" s="312">
        <v>200</v>
      </c>
      <c r="F11" s="313">
        <v>3.6</v>
      </c>
      <c r="G11" s="314">
        <v>2.67</v>
      </c>
      <c r="H11" s="315">
        <v>29.2</v>
      </c>
      <c r="I11" s="312">
        <v>155.19999999999999</v>
      </c>
      <c r="J11" s="263"/>
      <c r="K11" s="264">
        <v>0.03</v>
      </c>
      <c r="L11" s="261">
        <v>1.47</v>
      </c>
      <c r="M11" s="261"/>
      <c r="N11" s="262"/>
      <c r="O11" s="264">
        <v>158.66999999999999</v>
      </c>
      <c r="P11" s="261">
        <v>132</v>
      </c>
      <c r="Q11" s="261">
        <v>29.33</v>
      </c>
      <c r="R11" s="265">
        <v>2.4</v>
      </c>
      <c r="S11" s="499"/>
      <c r="T11" s="499"/>
      <c r="U11" s="499"/>
      <c r="V11" s="499"/>
      <c r="W11" s="499"/>
      <c r="X11" s="499"/>
      <c r="Y11" s="499"/>
      <c r="Z11" s="499"/>
      <c r="AA11" s="499"/>
      <c r="AB11" s="501"/>
      <c r="AC11" s="501"/>
    </row>
    <row r="12" spans="1:29" ht="21" thickBot="1" x14ac:dyDescent="0.3">
      <c r="B12" s="269" t="s">
        <v>1</v>
      </c>
      <c r="C12" s="270"/>
      <c r="D12" s="270"/>
      <c r="E12" s="271">
        <v>40</v>
      </c>
      <c r="F12" s="272">
        <v>3.16</v>
      </c>
      <c r="G12" s="273">
        <v>0.4</v>
      </c>
      <c r="H12" s="274">
        <v>19.32</v>
      </c>
      <c r="I12" s="271">
        <v>93.52</v>
      </c>
      <c r="J12" s="253"/>
      <c r="K12" s="275">
        <v>0.04</v>
      </c>
      <c r="L12" s="276"/>
      <c r="M12" s="276"/>
      <c r="N12" s="277">
        <v>0.52</v>
      </c>
      <c r="O12" s="275">
        <v>9.1999999999999993</v>
      </c>
      <c r="P12" s="276">
        <v>34.799999999999997</v>
      </c>
      <c r="Q12" s="276">
        <v>13.2</v>
      </c>
      <c r="R12" s="278">
        <v>0.44</v>
      </c>
      <c r="S12" s="499"/>
      <c r="T12" s="499"/>
      <c r="U12" s="499"/>
      <c r="V12" s="499"/>
      <c r="W12" s="499"/>
      <c r="X12" s="499"/>
      <c r="Y12" s="499"/>
      <c r="Z12" s="499"/>
      <c r="AA12" s="499"/>
      <c r="AB12" s="501"/>
      <c r="AC12" s="501"/>
    </row>
    <row r="13" spans="1:29" ht="21" thickBot="1" x14ac:dyDescent="0.3">
      <c r="B13" s="284"/>
      <c r="C13" s="285"/>
      <c r="D13" s="285" t="s">
        <v>25</v>
      </c>
      <c r="E13" s="286"/>
      <c r="F13" s="287">
        <f>SUM(F8:F12)</f>
        <v>13.44</v>
      </c>
      <c r="G13" s="287">
        <f>SUM(G8:G12)</f>
        <v>16.11</v>
      </c>
      <c r="H13" s="287">
        <f>SUM(H8:H12)</f>
        <v>79.27000000000001</v>
      </c>
      <c r="I13" s="288">
        <f>SUM(I8:I12)</f>
        <v>490.91999999999996</v>
      </c>
      <c r="J13" s="289">
        <v>0.25</v>
      </c>
      <c r="K13" s="290">
        <f t="shared" ref="K13:R13" si="0">SUM(K8:K12)</f>
        <v>1.0249999999999999</v>
      </c>
      <c r="L13" s="291">
        <f t="shared" si="0"/>
        <v>2.95</v>
      </c>
      <c r="M13" s="291">
        <f t="shared" si="0"/>
        <v>80.400000000000006</v>
      </c>
      <c r="N13" s="291">
        <f t="shared" si="0"/>
        <v>7.8249999999999993</v>
      </c>
      <c r="O13" s="290">
        <f t="shared" si="0"/>
        <v>363.43</v>
      </c>
      <c r="P13" s="291">
        <f t="shared" si="0"/>
        <v>364.94</v>
      </c>
      <c r="Q13" s="291">
        <f t="shared" si="0"/>
        <v>74.44</v>
      </c>
      <c r="R13" s="292">
        <f t="shared" si="0"/>
        <v>4.33</v>
      </c>
      <c r="S13" s="499"/>
      <c r="T13" s="499"/>
      <c r="U13" s="499"/>
      <c r="V13" s="499"/>
      <c r="W13" s="499"/>
      <c r="X13" s="499"/>
      <c r="Y13" s="499"/>
      <c r="Z13" s="499"/>
      <c r="AA13" s="499"/>
      <c r="AB13" s="501"/>
      <c r="AC13" s="501"/>
    </row>
    <row r="14" spans="1:29" ht="21" thickBot="1" x14ac:dyDescent="0.3">
      <c r="B14" s="248" t="s">
        <v>5</v>
      </c>
      <c r="C14" s="293"/>
      <c r="D14" s="250"/>
      <c r="E14" s="251"/>
      <c r="F14" s="294"/>
      <c r="G14" s="294"/>
      <c r="H14" s="294"/>
      <c r="I14" s="251"/>
      <c r="J14" s="233"/>
      <c r="K14" s="295"/>
      <c r="L14" s="294"/>
      <c r="M14" s="294"/>
      <c r="N14" s="294"/>
      <c r="O14" s="295"/>
      <c r="P14" s="294"/>
      <c r="Q14" s="294"/>
      <c r="R14" s="296"/>
      <c r="S14" s="499"/>
      <c r="T14" s="499"/>
      <c r="U14" s="499"/>
      <c r="V14" s="499"/>
      <c r="W14" s="499"/>
      <c r="X14" s="499"/>
      <c r="Y14" s="499"/>
      <c r="Z14" s="499"/>
      <c r="AA14" s="499"/>
      <c r="AB14" s="501"/>
      <c r="AC14" s="501"/>
    </row>
    <row r="15" spans="1:29" ht="20.25" x14ac:dyDescent="0.25">
      <c r="A15" s="373">
        <v>29</v>
      </c>
      <c r="B15" s="297" t="s">
        <v>90</v>
      </c>
      <c r="C15" s="298"/>
      <c r="D15" s="299"/>
      <c r="E15" s="300">
        <v>50</v>
      </c>
      <c r="F15" s="301">
        <v>1.3</v>
      </c>
      <c r="G15" s="276">
        <v>2.5</v>
      </c>
      <c r="H15" s="277">
        <v>1.59</v>
      </c>
      <c r="I15" s="300">
        <v>33.9</v>
      </c>
      <c r="J15" s="233"/>
      <c r="K15" s="275">
        <v>0.02</v>
      </c>
      <c r="L15" s="276">
        <v>7.95</v>
      </c>
      <c r="M15" s="276">
        <v>30</v>
      </c>
      <c r="N15" s="277">
        <v>0.2</v>
      </c>
      <c r="O15" s="275">
        <v>23</v>
      </c>
      <c r="P15" s="276">
        <v>27.5</v>
      </c>
      <c r="Q15" s="276">
        <v>7.5</v>
      </c>
      <c r="R15" s="278">
        <v>0.4</v>
      </c>
      <c r="S15" s="499"/>
      <c r="T15" s="499"/>
      <c r="U15" s="499"/>
      <c r="V15" s="499"/>
      <c r="W15" s="499"/>
      <c r="X15" s="499"/>
      <c r="Y15" s="499"/>
      <c r="Z15" s="499"/>
      <c r="AA15" s="499"/>
      <c r="AB15" s="501"/>
      <c r="AC15" s="501"/>
    </row>
    <row r="16" spans="1:29" ht="20.25" x14ac:dyDescent="0.3">
      <c r="A16" s="373">
        <v>103</v>
      </c>
      <c r="B16" s="256" t="s">
        <v>56</v>
      </c>
      <c r="C16" s="257"/>
      <c r="D16" s="258"/>
      <c r="E16" s="259">
        <v>200</v>
      </c>
      <c r="F16" s="260">
        <v>2.1800000000000002</v>
      </c>
      <c r="G16" s="261">
        <v>2.2400000000000002</v>
      </c>
      <c r="H16" s="262">
        <v>26.36</v>
      </c>
      <c r="I16" s="259">
        <v>113.02</v>
      </c>
      <c r="J16" s="268"/>
      <c r="K16" s="264">
        <v>0.12</v>
      </c>
      <c r="L16" s="261">
        <v>6.6</v>
      </c>
      <c r="M16" s="261"/>
      <c r="N16" s="262">
        <v>0.98</v>
      </c>
      <c r="O16" s="264">
        <v>12.16</v>
      </c>
      <c r="P16" s="261">
        <v>50.84</v>
      </c>
      <c r="Q16" s="261">
        <v>19.239999999999998</v>
      </c>
      <c r="R16" s="265">
        <v>0.78</v>
      </c>
      <c r="S16" s="499"/>
      <c r="T16" s="499"/>
      <c r="U16" s="499"/>
      <c r="V16" s="499"/>
      <c r="W16" s="499"/>
      <c r="X16" s="499"/>
      <c r="Y16" s="499"/>
      <c r="Z16" s="499"/>
      <c r="AA16" s="499"/>
      <c r="AB16" s="501"/>
      <c r="AC16" s="501"/>
    </row>
    <row r="17" spans="1:29" ht="20.25" x14ac:dyDescent="0.3">
      <c r="A17" s="373">
        <v>288</v>
      </c>
      <c r="B17" s="256" t="s">
        <v>57</v>
      </c>
      <c r="C17" s="257"/>
      <c r="D17" s="258"/>
      <c r="E17" s="259">
        <v>80</v>
      </c>
      <c r="F17" s="260">
        <v>10.199999999999999</v>
      </c>
      <c r="G17" s="261">
        <v>9.8000000000000007</v>
      </c>
      <c r="H17" s="262"/>
      <c r="I17" s="259">
        <v>161.96</v>
      </c>
      <c r="J17" s="268"/>
      <c r="K17" s="264">
        <v>4.7E-2</v>
      </c>
      <c r="L17" s="261">
        <v>0.24</v>
      </c>
      <c r="M17" s="261">
        <v>7.36</v>
      </c>
      <c r="N17" s="262">
        <v>0.33</v>
      </c>
      <c r="O17" s="264">
        <v>29.17</v>
      </c>
      <c r="P17" s="261">
        <v>92.4</v>
      </c>
      <c r="Q17" s="261">
        <v>14.14</v>
      </c>
      <c r="R17" s="265">
        <v>0.4</v>
      </c>
      <c r="S17" s="499"/>
      <c r="T17" s="499"/>
      <c r="U17" s="499"/>
      <c r="V17" s="499"/>
      <c r="W17" s="499"/>
      <c r="X17" s="499"/>
      <c r="Y17" s="499"/>
      <c r="Z17" s="499"/>
      <c r="AA17" s="499"/>
      <c r="AB17" s="501"/>
      <c r="AC17" s="501"/>
    </row>
    <row r="18" spans="1:29" ht="20.25" x14ac:dyDescent="0.25">
      <c r="A18" s="373">
        <v>143</v>
      </c>
      <c r="B18" s="279" t="s">
        <v>72</v>
      </c>
      <c r="C18" s="280"/>
      <c r="D18" s="281"/>
      <c r="E18" s="271">
        <v>150</v>
      </c>
      <c r="F18" s="272">
        <v>1.1000000000000001</v>
      </c>
      <c r="G18" s="273">
        <v>12.54</v>
      </c>
      <c r="H18" s="274">
        <v>36.619999999999997</v>
      </c>
      <c r="I18" s="271">
        <v>226.6</v>
      </c>
      <c r="J18" s="233"/>
      <c r="K18" s="282">
        <v>0.97</v>
      </c>
      <c r="L18" s="273">
        <v>20.25</v>
      </c>
      <c r="M18" s="273">
        <v>74.47</v>
      </c>
      <c r="N18" s="274">
        <v>1996</v>
      </c>
      <c r="O18" s="282">
        <v>172.65</v>
      </c>
      <c r="P18" s="273">
        <v>263.49</v>
      </c>
      <c r="Q18" s="273">
        <v>36.32</v>
      </c>
      <c r="R18" s="283">
        <v>0.97</v>
      </c>
      <c r="S18" s="499"/>
      <c r="T18" s="499"/>
      <c r="U18" s="499"/>
      <c r="V18" s="499"/>
      <c r="W18" s="499"/>
      <c r="X18" s="499"/>
      <c r="Y18" s="499"/>
      <c r="Z18" s="499"/>
      <c r="AA18" s="499"/>
      <c r="AB18" s="501"/>
      <c r="AC18" s="501"/>
    </row>
    <row r="19" spans="1:29" ht="20.25" x14ac:dyDescent="0.3">
      <c r="A19" s="373">
        <v>349</v>
      </c>
      <c r="B19" s="256" t="s">
        <v>140</v>
      </c>
      <c r="C19" s="258"/>
      <c r="D19" s="267"/>
      <c r="E19" s="259">
        <v>200</v>
      </c>
      <c r="F19" s="260">
        <v>1.1599999999999999</v>
      </c>
      <c r="G19" s="261">
        <v>0.3</v>
      </c>
      <c r="H19" s="262">
        <v>34.26</v>
      </c>
      <c r="I19" s="259">
        <v>196.38</v>
      </c>
      <c r="J19" s="268"/>
      <c r="K19" s="264">
        <v>0.02</v>
      </c>
      <c r="L19" s="261">
        <v>0.8</v>
      </c>
      <c r="M19" s="261"/>
      <c r="N19" s="262">
        <v>0.2</v>
      </c>
      <c r="O19" s="264">
        <v>5.84</v>
      </c>
      <c r="P19" s="261">
        <v>46</v>
      </c>
      <c r="Q19" s="261">
        <v>33</v>
      </c>
      <c r="R19" s="265">
        <v>0.96</v>
      </c>
      <c r="S19" s="499"/>
      <c r="T19" s="499"/>
      <c r="U19" s="499"/>
      <c r="V19" s="499"/>
      <c r="W19" s="499"/>
      <c r="X19" s="499"/>
      <c r="Y19" s="499"/>
      <c r="Z19" s="499"/>
      <c r="AA19" s="499"/>
      <c r="AB19" s="501"/>
      <c r="AC19" s="501"/>
    </row>
    <row r="20" spans="1:29" ht="20.25" x14ac:dyDescent="0.25">
      <c r="B20" s="279" t="s">
        <v>1</v>
      </c>
      <c r="C20" s="280"/>
      <c r="D20" s="271"/>
      <c r="E20" s="271">
        <v>40</v>
      </c>
      <c r="F20" s="272">
        <v>2.2400000000000002</v>
      </c>
      <c r="G20" s="273">
        <v>0.44</v>
      </c>
      <c r="H20" s="274">
        <v>19.760000000000002</v>
      </c>
      <c r="I20" s="271">
        <v>91.96</v>
      </c>
      <c r="J20" s="233"/>
      <c r="K20" s="282">
        <v>0.04</v>
      </c>
      <c r="L20" s="273"/>
      <c r="M20" s="273"/>
      <c r="N20" s="274">
        <v>0.36</v>
      </c>
      <c r="O20" s="282">
        <v>9.1999999999999993</v>
      </c>
      <c r="P20" s="273">
        <v>42.4</v>
      </c>
      <c r="Q20" s="273">
        <v>10</v>
      </c>
      <c r="R20" s="283">
        <v>1.24</v>
      </c>
      <c r="S20" s="499"/>
      <c r="T20" s="499"/>
      <c r="U20" s="499"/>
      <c r="V20" s="499"/>
      <c r="W20" s="499"/>
      <c r="X20" s="499"/>
      <c r="Y20" s="499"/>
      <c r="Z20" s="499"/>
      <c r="AA20" s="499"/>
      <c r="AB20" s="501"/>
      <c r="AC20" s="501"/>
    </row>
    <row r="21" spans="1:29" ht="21" thickBot="1" x14ac:dyDescent="0.3">
      <c r="B21" s="279" t="s">
        <v>41</v>
      </c>
      <c r="C21" s="280"/>
      <c r="D21" s="271"/>
      <c r="E21" s="271">
        <v>20</v>
      </c>
      <c r="F21" s="272">
        <v>1.58</v>
      </c>
      <c r="G21" s="273">
        <v>0.2</v>
      </c>
      <c r="H21" s="274">
        <v>9.66</v>
      </c>
      <c r="I21" s="271">
        <v>46.76</v>
      </c>
      <c r="J21" s="253"/>
      <c r="K21" s="275">
        <v>0.02</v>
      </c>
      <c r="L21" s="276"/>
      <c r="M21" s="276"/>
      <c r="N21" s="277">
        <v>0.26</v>
      </c>
      <c r="O21" s="275">
        <v>4.5999999999999996</v>
      </c>
      <c r="P21" s="276">
        <v>17.399999999999999</v>
      </c>
      <c r="Q21" s="276">
        <v>6.6</v>
      </c>
      <c r="R21" s="278">
        <v>0.22</v>
      </c>
      <c r="S21" s="499"/>
      <c r="T21" s="499"/>
      <c r="U21" s="499"/>
      <c r="V21" s="499"/>
      <c r="W21" s="499"/>
      <c r="X21" s="499"/>
      <c r="Y21" s="499"/>
      <c r="Z21" s="499"/>
      <c r="AA21" s="499"/>
      <c r="AB21" s="501"/>
      <c r="AC21" s="501"/>
    </row>
    <row r="22" spans="1:29" ht="21" thickBot="1" x14ac:dyDescent="0.3">
      <c r="B22" s="236"/>
      <c r="C22" s="303"/>
      <c r="D22" s="303" t="s">
        <v>25</v>
      </c>
      <c r="E22" s="216"/>
      <c r="F22" s="291">
        <f>SUM(F15:F21)</f>
        <v>19.759999999999998</v>
      </c>
      <c r="G22" s="291">
        <f>SUM(G15:G21)</f>
        <v>28.02</v>
      </c>
      <c r="H22" s="291">
        <f>SUM(H15:H21)</f>
        <v>128.25</v>
      </c>
      <c r="I22" s="304">
        <f>SUM(I15:I21)</f>
        <v>870.58</v>
      </c>
      <c r="J22" s="289">
        <v>0.35</v>
      </c>
      <c r="K22" s="290">
        <f t="shared" ref="K22:R22" si="1">SUM(K15:K21)</f>
        <v>1.2370000000000001</v>
      </c>
      <c r="L22" s="291">
        <f t="shared" si="1"/>
        <v>35.839999999999996</v>
      </c>
      <c r="M22" s="291">
        <f t="shared" si="1"/>
        <v>111.83</v>
      </c>
      <c r="N22" s="291">
        <f t="shared" si="1"/>
        <v>1998.33</v>
      </c>
      <c r="O22" s="290">
        <f t="shared" si="1"/>
        <v>256.62</v>
      </c>
      <c r="P22" s="291">
        <f t="shared" si="1"/>
        <v>540.03</v>
      </c>
      <c r="Q22" s="291">
        <f t="shared" si="1"/>
        <v>126.79999999999998</v>
      </c>
      <c r="R22" s="292">
        <f t="shared" si="1"/>
        <v>4.97</v>
      </c>
      <c r="S22" s="499"/>
      <c r="T22" s="499"/>
      <c r="U22" s="499"/>
      <c r="V22" s="499"/>
      <c r="W22" s="499"/>
      <c r="X22" s="499"/>
      <c r="Y22" s="499"/>
      <c r="Z22" s="499"/>
      <c r="AA22" s="499"/>
      <c r="AB22" s="501"/>
      <c r="AC22" s="501"/>
    </row>
    <row r="23" spans="1:29" ht="21" thickBot="1" x14ac:dyDescent="0.3">
      <c r="B23" s="231"/>
      <c r="C23" s="293"/>
      <c r="D23" s="250"/>
      <c r="E23" s="251"/>
      <c r="F23" s="294"/>
      <c r="G23" s="294"/>
      <c r="H23" s="294"/>
      <c r="I23" s="251"/>
      <c r="J23" s="233"/>
      <c r="K23" s="295"/>
      <c r="L23" s="294"/>
      <c r="M23" s="294"/>
      <c r="N23" s="294"/>
      <c r="O23" s="295"/>
      <c r="P23" s="294"/>
      <c r="Q23" s="294"/>
      <c r="R23" s="296"/>
      <c r="S23" s="499"/>
      <c r="T23" s="499"/>
      <c r="U23" s="499"/>
      <c r="V23" s="499"/>
      <c r="W23" s="499"/>
      <c r="X23" s="499"/>
      <c r="Y23" s="499"/>
      <c r="Z23" s="499"/>
      <c r="AA23" s="499"/>
      <c r="AB23" s="501"/>
      <c r="AC23" s="501"/>
    </row>
    <row r="24" spans="1:29" ht="20.25" x14ac:dyDescent="0.3">
      <c r="B24" s="308" t="s">
        <v>7</v>
      </c>
      <c r="C24" s="258"/>
      <c r="D24" s="267"/>
      <c r="E24" s="271" t="s">
        <v>7</v>
      </c>
      <c r="F24" s="272"/>
      <c r="G24" s="273"/>
      <c r="H24" s="274"/>
      <c r="I24" s="271"/>
      <c r="J24" s="233"/>
      <c r="K24" s="282"/>
      <c r="L24" s="273"/>
      <c r="M24" s="273"/>
      <c r="N24" s="274"/>
      <c r="O24" s="282"/>
      <c r="P24" s="273"/>
      <c r="Q24" s="273"/>
      <c r="R24" s="283"/>
      <c r="S24" s="499"/>
      <c r="T24" s="499"/>
      <c r="U24" s="499"/>
      <c r="V24" s="499"/>
      <c r="W24" s="499"/>
      <c r="X24" s="499"/>
      <c r="Y24" s="499"/>
      <c r="Z24" s="499"/>
      <c r="AA24" s="499"/>
      <c r="AB24" s="501"/>
      <c r="AC24" s="501"/>
    </row>
    <row r="25" spans="1:29" ht="21" thickBot="1" x14ac:dyDescent="0.35">
      <c r="B25" s="256"/>
      <c r="C25" s="258"/>
      <c r="D25" s="267"/>
      <c r="E25" s="259"/>
      <c r="F25" s="260"/>
      <c r="G25" s="261"/>
      <c r="H25" s="262"/>
      <c r="I25" s="259"/>
      <c r="J25" s="268"/>
      <c r="K25" s="264"/>
      <c r="L25" s="261"/>
      <c r="M25" s="261"/>
      <c r="N25" s="262"/>
      <c r="O25" s="264"/>
      <c r="P25" s="261"/>
      <c r="Q25" s="261"/>
      <c r="R25" s="265"/>
      <c r="S25" s="499"/>
      <c r="T25" s="499"/>
      <c r="U25" s="499"/>
      <c r="V25" s="499"/>
      <c r="W25" s="499"/>
      <c r="X25" s="499"/>
      <c r="Y25" s="499"/>
      <c r="Z25" s="499"/>
      <c r="AA25" s="499"/>
      <c r="AB25" s="501"/>
      <c r="AC25" s="501"/>
    </row>
    <row r="26" spans="1:29" ht="21" thickBot="1" x14ac:dyDescent="0.3">
      <c r="B26" s="317"/>
      <c r="C26" s="318"/>
      <c r="D26" s="317"/>
      <c r="E26" s="319"/>
      <c r="F26" s="320"/>
      <c r="G26" s="320"/>
      <c r="H26" s="320"/>
      <c r="I26" s="319"/>
      <c r="J26" s="321"/>
      <c r="K26" s="322"/>
      <c r="L26" s="323"/>
      <c r="M26" s="323"/>
      <c r="N26" s="324"/>
      <c r="O26" s="322"/>
      <c r="P26" s="323"/>
      <c r="Q26" s="323"/>
      <c r="R26" s="674"/>
      <c r="S26" s="499"/>
      <c r="T26" s="499"/>
      <c r="U26" s="499"/>
      <c r="V26" s="499"/>
      <c r="W26" s="499"/>
      <c r="X26" s="499"/>
      <c r="Y26" s="499"/>
      <c r="Z26" s="499"/>
      <c r="AA26" s="499"/>
      <c r="AB26" s="501"/>
      <c r="AC26" s="501"/>
    </row>
    <row r="27" spans="1:29" ht="21" thickBot="1" x14ac:dyDescent="0.3">
      <c r="B27" s="214"/>
      <c r="C27" s="215"/>
      <c r="D27" s="232" t="s">
        <v>45</v>
      </c>
      <c r="E27" s="333"/>
      <c r="F27" s="232">
        <f>F13+F22+F26</f>
        <v>33.199999999999996</v>
      </c>
      <c r="G27" s="232">
        <f>G13+G22+G26</f>
        <v>44.129999999999995</v>
      </c>
      <c r="H27" s="334">
        <f>H13+H22+H26</f>
        <v>207.52</v>
      </c>
      <c r="I27" s="335" t="s">
        <v>27</v>
      </c>
      <c r="J27" s="335" t="s">
        <v>28</v>
      </c>
      <c r="K27" s="336">
        <f t="shared" ref="K27:R27" si="2">K13+K22+K26</f>
        <v>2.262</v>
      </c>
      <c r="L27" s="337">
        <f t="shared" si="2"/>
        <v>38.79</v>
      </c>
      <c r="M27" s="337">
        <f t="shared" si="2"/>
        <v>192.23000000000002</v>
      </c>
      <c r="N27" s="337">
        <f t="shared" si="2"/>
        <v>2006.155</v>
      </c>
      <c r="O27" s="337">
        <f t="shared" si="2"/>
        <v>620.04999999999995</v>
      </c>
      <c r="P27" s="337">
        <f t="shared" si="2"/>
        <v>904.97</v>
      </c>
      <c r="Q27" s="337">
        <f t="shared" si="2"/>
        <v>201.23999999999998</v>
      </c>
      <c r="R27" s="338">
        <f t="shared" si="2"/>
        <v>9.3000000000000007</v>
      </c>
      <c r="S27" s="499"/>
      <c r="T27" s="499"/>
      <c r="U27" s="499"/>
      <c r="V27" s="499"/>
      <c r="W27" s="499"/>
      <c r="X27" s="499"/>
      <c r="Y27" s="499"/>
      <c r="Z27" s="499"/>
      <c r="AA27" s="499"/>
      <c r="AB27" s="501"/>
      <c r="AC27" s="501"/>
    </row>
    <row r="28" spans="1:29" ht="21" thickBot="1" x14ac:dyDescent="0.3">
      <c r="B28" s="228"/>
      <c r="C28" s="226"/>
      <c r="D28" s="226"/>
      <c r="E28" s="339"/>
      <c r="F28" s="340"/>
      <c r="G28" s="340"/>
      <c r="H28" s="340"/>
      <c r="I28" s="675">
        <f>I13+I22+I26</f>
        <v>1361.5</v>
      </c>
      <c r="J28" s="342">
        <f>J13+J22+J26</f>
        <v>0.6</v>
      </c>
      <c r="K28" s="343"/>
      <c r="L28" s="344"/>
      <c r="M28" s="344"/>
      <c r="N28" s="344"/>
      <c r="O28" s="344"/>
      <c r="P28" s="344"/>
      <c r="Q28" s="344"/>
      <c r="R28" s="345"/>
      <c r="S28" s="499"/>
      <c r="T28" s="499"/>
      <c r="U28" s="499"/>
      <c r="V28" s="499"/>
      <c r="W28" s="499"/>
      <c r="X28" s="499"/>
      <c r="Y28" s="499"/>
      <c r="Z28" s="499"/>
      <c r="AA28" s="499"/>
      <c r="AB28" s="501"/>
      <c r="AC28" s="501"/>
    </row>
    <row r="29" spans="1:29" ht="21" thickBot="1" x14ac:dyDescent="0.3">
      <c r="B29" s="214" t="s">
        <v>103</v>
      </c>
      <c r="C29" s="215"/>
      <c r="D29" s="215"/>
      <c r="E29" s="216"/>
      <c r="F29" s="217"/>
      <c r="G29" s="217"/>
      <c r="H29" s="217"/>
      <c r="I29" s="218"/>
      <c r="J29" s="218"/>
      <c r="K29" s="219"/>
      <c r="L29" s="217"/>
      <c r="M29" s="217"/>
      <c r="N29" s="217"/>
      <c r="O29" s="219"/>
      <c r="P29" s="217"/>
      <c r="Q29" s="217"/>
      <c r="R29" s="220"/>
      <c r="S29" s="499"/>
      <c r="T29" s="499"/>
      <c r="U29" s="499"/>
      <c r="V29" s="499"/>
      <c r="W29" s="499"/>
      <c r="X29" s="499"/>
      <c r="Y29" s="499"/>
      <c r="Z29" s="499"/>
      <c r="AA29" s="499"/>
      <c r="AB29" s="501"/>
      <c r="AC29" s="501"/>
    </row>
    <row r="30" spans="1:29" ht="21" thickBot="1" x14ac:dyDescent="0.3">
      <c r="B30" s="221" t="str">
        <f>B4</f>
        <v>День       :  1</v>
      </c>
      <c r="C30" s="222"/>
      <c r="D30" s="222"/>
      <c r="E30" s="223" t="s">
        <v>17</v>
      </c>
      <c r="F30" s="224"/>
      <c r="G30" s="225" t="s">
        <v>22</v>
      </c>
      <c r="H30" s="226"/>
      <c r="I30" s="227" t="s">
        <v>23</v>
      </c>
      <c r="J30" s="227"/>
      <c r="K30" s="228"/>
      <c r="L30" s="226" t="s">
        <v>30</v>
      </c>
      <c r="M30" s="226"/>
      <c r="N30" s="226"/>
      <c r="O30" s="229" t="s">
        <v>29</v>
      </c>
      <c r="P30" s="226"/>
      <c r="Q30" s="226"/>
      <c r="R30" s="230"/>
      <c r="S30" s="499"/>
      <c r="T30" s="499"/>
      <c r="U30" s="499"/>
      <c r="V30" s="499"/>
      <c r="W30" s="499"/>
      <c r="X30" s="499"/>
      <c r="Y30" s="499"/>
      <c r="Z30" s="499"/>
      <c r="AA30" s="499"/>
      <c r="AB30" s="501"/>
      <c r="AC30" s="501"/>
    </row>
    <row r="31" spans="1:29" ht="21" thickBot="1" x14ac:dyDescent="0.3">
      <c r="B31" s="231" t="s">
        <v>42</v>
      </c>
      <c r="C31" s="232"/>
      <c r="D31" s="215"/>
      <c r="E31" s="251" t="s">
        <v>18</v>
      </c>
      <c r="F31" s="220" t="s">
        <v>19</v>
      </c>
      <c r="G31" s="218" t="s">
        <v>20</v>
      </c>
      <c r="H31" s="219" t="s">
        <v>21</v>
      </c>
      <c r="I31" s="251" t="s">
        <v>24</v>
      </c>
      <c r="J31" s="253"/>
      <c r="K31" s="238" t="s">
        <v>38</v>
      </c>
      <c r="L31" s="239" t="s">
        <v>33</v>
      </c>
      <c r="M31" s="239" t="s">
        <v>34</v>
      </c>
      <c r="N31" s="239" t="s">
        <v>35</v>
      </c>
      <c r="O31" s="238" t="s">
        <v>31</v>
      </c>
      <c r="P31" s="239" t="s">
        <v>32</v>
      </c>
      <c r="Q31" s="239" t="s">
        <v>37</v>
      </c>
      <c r="R31" s="240" t="s">
        <v>36</v>
      </c>
      <c r="S31" s="499"/>
      <c r="T31" s="499"/>
      <c r="U31" s="499"/>
      <c r="V31" s="499"/>
      <c r="W31" s="499"/>
      <c r="X31" s="499"/>
      <c r="Y31" s="499"/>
      <c r="Z31" s="499"/>
      <c r="AA31" s="499"/>
      <c r="AB31" s="501"/>
      <c r="AC31" s="501"/>
    </row>
    <row r="32" spans="1:29" ht="21" thickBot="1" x14ac:dyDescent="0.3">
      <c r="B32" s="241" t="str">
        <f>B6</f>
        <v>понедельник</v>
      </c>
      <c r="C32" s="241"/>
      <c r="D32" s="242"/>
      <c r="E32" s="243"/>
      <c r="F32" s="244"/>
      <c r="G32" s="244"/>
      <c r="H32" s="244"/>
      <c r="I32" s="245"/>
      <c r="J32" s="245"/>
      <c r="K32" s="246"/>
      <c r="L32" s="244"/>
      <c r="M32" s="244"/>
      <c r="N32" s="244"/>
      <c r="O32" s="246"/>
      <c r="P32" s="244"/>
      <c r="Q32" s="244"/>
      <c r="R32" s="247"/>
      <c r="S32" s="499"/>
      <c r="T32" s="499"/>
      <c r="U32" s="499"/>
      <c r="V32" s="499"/>
      <c r="W32" s="499"/>
      <c r="X32" s="499"/>
      <c r="Y32" s="499"/>
      <c r="Z32" s="499"/>
      <c r="AA32" s="499"/>
      <c r="AB32" s="501"/>
      <c r="AC32" s="501"/>
    </row>
    <row r="33" spans="1:29" ht="21" thickBot="1" x14ac:dyDescent="0.3">
      <c r="B33" s="248" t="s">
        <v>6</v>
      </c>
      <c r="C33" s="249"/>
      <c r="D33" s="250"/>
      <c r="E33" s="251"/>
      <c r="F33" s="252"/>
      <c r="G33" s="252"/>
      <c r="H33" s="252"/>
      <c r="I33" s="253"/>
      <c r="J33" s="253"/>
      <c r="K33" s="254"/>
      <c r="L33" s="252"/>
      <c r="M33" s="252"/>
      <c r="N33" s="252"/>
      <c r="O33" s="254"/>
      <c r="P33" s="252"/>
      <c r="Q33" s="252"/>
      <c r="R33" s="255"/>
      <c r="S33" s="499"/>
      <c r="T33" s="499"/>
      <c r="U33" s="499"/>
      <c r="V33" s="499"/>
      <c r="W33" s="499"/>
      <c r="X33" s="499"/>
      <c r="Y33" s="499"/>
      <c r="Z33" s="499"/>
      <c r="AA33" s="499"/>
      <c r="AB33" s="501"/>
      <c r="AC33" s="501"/>
    </row>
    <row r="34" spans="1:29" ht="20.25" x14ac:dyDescent="0.25">
      <c r="A34" s="373">
        <v>173</v>
      </c>
      <c r="B34" s="297" t="s">
        <v>85</v>
      </c>
      <c r="C34" s="298"/>
      <c r="D34" s="299"/>
      <c r="E34" s="300">
        <v>200</v>
      </c>
      <c r="F34" s="301">
        <v>5.94</v>
      </c>
      <c r="G34" s="276">
        <v>3.85</v>
      </c>
      <c r="H34" s="277">
        <v>31.52</v>
      </c>
      <c r="I34" s="300">
        <v>188.77</v>
      </c>
      <c r="J34" s="253"/>
      <c r="K34" s="275">
        <v>0.126</v>
      </c>
      <c r="L34" s="276">
        <v>0.9</v>
      </c>
      <c r="M34" s="276">
        <v>16.510000000000002</v>
      </c>
      <c r="N34" s="277">
        <v>8.23</v>
      </c>
      <c r="O34" s="275">
        <v>120.58</v>
      </c>
      <c r="P34" s="276">
        <v>246.42</v>
      </c>
      <c r="Q34" s="276">
        <v>32.58</v>
      </c>
      <c r="R34" s="278">
        <v>1.59</v>
      </c>
      <c r="S34" s="499"/>
      <c r="T34" s="499"/>
      <c r="U34" s="499"/>
      <c r="V34" s="499"/>
      <c r="W34" s="499"/>
      <c r="X34" s="499"/>
      <c r="Y34" s="499"/>
      <c r="Z34" s="499"/>
      <c r="AA34" s="499"/>
      <c r="AB34" s="501"/>
      <c r="AC34" s="501"/>
    </row>
    <row r="35" spans="1:29" ht="20.25" x14ac:dyDescent="0.3">
      <c r="B35" s="269" t="s">
        <v>43</v>
      </c>
      <c r="C35" s="270"/>
      <c r="D35" s="281"/>
      <c r="E35" s="312">
        <v>10</v>
      </c>
      <c r="F35" s="313">
        <v>0.1</v>
      </c>
      <c r="G35" s="314">
        <v>7.2</v>
      </c>
      <c r="H35" s="315">
        <v>0.13</v>
      </c>
      <c r="I35" s="312">
        <v>65.72</v>
      </c>
      <c r="J35" s="263"/>
      <c r="K35" s="264">
        <v>0</v>
      </c>
      <c r="L35" s="261">
        <v>0</v>
      </c>
      <c r="M35" s="261">
        <v>40</v>
      </c>
      <c r="N35" s="262">
        <v>0.1</v>
      </c>
      <c r="O35" s="264">
        <v>2.4</v>
      </c>
      <c r="P35" s="261">
        <v>3</v>
      </c>
      <c r="Q35" s="261"/>
      <c r="R35" s="265"/>
      <c r="S35" s="499"/>
      <c r="T35" s="499"/>
      <c r="U35" s="499"/>
      <c r="V35" s="499"/>
      <c r="W35" s="499"/>
      <c r="X35" s="499"/>
      <c r="Y35" s="499"/>
      <c r="Z35" s="499"/>
      <c r="AA35" s="499"/>
      <c r="AB35" s="501"/>
      <c r="AC35" s="501"/>
    </row>
    <row r="36" spans="1:29" ht="20.25" x14ac:dyDescent="0.25">
      <c r="A36" s="373">
        <v>15</v>
      </c>
      <c r="B36" s="269" t="s">
        <v>54</v>
      </c>
      <c r="C36" s="270"/>
      <c r="D36" s="281"/>
      <c r="E36" s="271">
        <v>10</v>
      </c>
      <c r="F36" s="272">
        <v>2.3199999999999998</v>
      </c>
      <c r="G36" s="273">
        <v>2.95</v>
      </c>
      <c r="H36" s="274"/>
      <c r="I36" s="271">
        <v>35.83</v>
      </c>
      <c r="J36" s="253"/>
      <c r="K36" s="275">
        <v>0.05</v>
      </c>
      <c r="L36" s="276">
        <v>0.7</v>
      </c>
      <c r="M36" s="276">
        <v>26</v>
      </c>
      <c r="N36" s="277">
        <v>0.05</v>
      </c>
      <c r="O36" s="275">
        <v>88</v>
      </c>
      <c r="P36" s="276">
        <v>50</v>
      </c>
      <c r="Q36" s="276">
        <v>3.5</v>
      </c>
      <c r="R36" s="278">
        <v>0.1</v>
      </c>
      <c r="S36" s="499"/>
      <c r="T36" s="499"/>
      <c r="U36" s="499"/>
      <c r="V36" s="499"/>
      <c r="W36" s="499"/>
      <c r="X36" s="499"/>
      <c r="Y36" s="499"/>
      <c r="Z36" s="499"/>
      <c r="AA36" s="499"/>
      <c r="AB36" s="501"/>
      <c r="AC36" s="501"/>
    </row>
    <row r="37" spans="1:29" ht="20.25" x14ac:dyDescent="0.3">
      <c r="A37" s="373">
        <v>383</v>
      </c>
      <c r="B37" s="266" t="s">
        <v>97</v>
      </c>
      <c r="C37" s="267"/>
      <c r="D37" s="311"/>
      <c r="E37" s="312">
        <v>200</v>
      </c>
      <c r="F37" s="313">
        <v>3.6</v>
      </c>
      <c r="G37" s="314">
        <v>2.67</v>
      </c>
      <c r="H37" s="315">
        <v>29.2</v>
      </c>
      <c r="I37" s="312">
        <v>155.19999999999999</v>
      </c>
      <c r="J37" s="263"/>
      <c r="K37" s="264">
        <v>0.03</v>
      </c>
      <c r="L37" s="261">
        <v>1.47</v>
      </c>
      <c r="M37" s="261"/>
      <c r="N37" s="262"/>
      <c r="O37" s="264">
        <v>158.66999999999999</v>
      </c>
      <c r="P37" s="261">
        <v>132</v>
      </c>
      <c r="Q37" s="261">
        <v>29.33</v>
      </c>
      <c r="R37" s="265">
        <v>2.4</v>
      </c>
      <c r="S37" s="499"/>
      <c r="T37" s="499"/>
      <c r="U37" s="499"/>
      <c r="V37" s="499"/>
      <c r="W37" s="499"/>
      <c r="X37" s="499"/>
      <c r="Y37" s="499"/>
      <c r="Z37" s="499"/>
      <c r="AA37" s="499"/>
      <c r="AB37" s="501"/>
      <c r="AC37" s="501"/>
    </row>
    <row r="38" spans="1:29" ht="21" thickBot="1" x14ac:dyDescent="0.35">
      <c r="B38" s="256" t="s">
        <v>1</v>
      </c>
      <c r="C38" s="258"/>
      <c r="D38" s="311"/>
      <c r="E38" s="312">
        <v>50</v>
      </c>
      <c r="F38" s="313">
        <v>3.95</v>
      </c>
      <c r="G38" s="314">
        <v>0.5</v>
      </c>
      <c r="H38" s="315">
        <v>24.15</v>
      </c>
      <c r="I38" s="312">
        <v>116.9</v>
      </c>
      <c r="J38" s="263"/>
      <c r="K38" s="353">
        <v>0.05</v>
      </c>
      <c r="L38" s="314"/>
      <c r="M38" s="314"/>
      <c r="N38" s="315">
        <v>0.65</v>
      </c>
      <c r="O38" s="353">
        <v>11.5</v>
      </c>
      <c r="P38" s="314">
        <v>43.5</v>
      </c>
      <c r="Q38" s="314">
        <v>16.5</v>
      </c>
      <c r="R38" s="354">
        <v>0.55000000000000004</v>
      </c>
      <c r="S38" s="499"/>
      <c r="T38" s="499"/>
      <c r="U38" s="499"/>
      <c r="V38" s="499"/>
      <c r="W38" s="499"/>
      <c r="X38" s="499"/>
      <c r="Y38" s="499"/>
      <c r="Z38" s="499"/>
      <c r="AA38" s="499"/>
      <c r="AB38" s="501"/>
      <c r="AC38" s="501"/>
    </row>
    <row r="39" spans="1:29" ht="21" thickBot="1" x14ac:dyDescent="0.3">
      <c r="B39" s="284"/>
      <c r="C39" s="285"/>
      <c r="D39" s="285" t="s">
        <v>25</v>
      </c>
      <c r="E39" s="286"/>
      <c r="F39" s="287">
        <f>SUM(F34:F38)</f>
        <v>15.91</v>
      </c>
      <c r="G39" s="287">
        <f>SUM(G34:G38)</f>
        <v>17.170000000000002</v>
      </c>
      <c r="H39" s="287">
        <f>SUM(H34:H38)</f>
        <v>85</v>
      </c>
      <c r="I39" s="288">
        <f>SUM(I34:I38)</f>
        <v>562.41999999999996</v>
      </c>
      <c r="J39" s="289">
        <v>0.25</v>
      </c>
      <c r="K39" s="290">
        <f t="shared" ref="K39:R39" si="3">SUM(K34:K38)</f>
        <v>0.25600000000000001</v>
      </c>
      <c r="L39" s="291">
        <f t="shared" si="3"/>
        <v>3.0700000000000003</v>
      </c>
      <c r="M39" s="291">
        <f t="shared" si="3"/>
        <v>82.51</v>
      </c>
      <c r="N39" s="291">
        <f t="shared" si="3"/>
        <v>9.0300000000000011</v>
      </c>
      <c r="O39" s="290">
        <f t="shared" si="3"/>
        <v>381.15</v>
      </c>
      <c r="P39" s="291">
        <f t="shared" si="3"/>
        <v>474.91999999999996</v>
      </c>
      <c r="Q39" s="291">
        <f t="shared" si="3"/>
        <v>81.91</v>
      </c>
      <c r="R39" s="292">
        <f t="shared" si="3"/>
        <v>4.6399999999999997</v>
      </c>
      <c r="S39" s="499"/>
      <c r="T39" s="499"/>
      <c r="U39" s="499"/>
      <c r="V39" s="499"/>
      <c r="W39" s="499"/>
      <c r="X39" s="499"/>
      <c r="Y39" s="499"/>
      <c r="Z39" s="499"/>
      <c r="AA39" s="499"/>
      <c r="AB39" s="501"/>
      <c r="AC39" s="501"/>
    </row>
    <row r="40" spans="1:29" ht="21" thickBot="1" x14ac:dyDescent="0.3">
      <c r="B40" s="248" t="s">
        <v>5</v>
      </c>
      <c r="C40" s="293"/>
      <c r="D40" s="250"/>
      <c r="E40" s="251"/>
      <c r="F40" s="294"/>
      <c r="G40" s="294"/>
      <c r="H40" s="294"/>
      <c r="I40" s="251"/>
      <c r="J40" s="233"/>
      <c r="K40" s="295"/>
      <c r="L40" s="294"/>
      <c r="M40" s="294"/>
      <c r="N40" s="294"/>
      <c r="O40" s="295"/>
      <c r="P40" s="294"/>
      <c r="Q40" s="294"/>
      <c r="R40" s="296"/>
      <c r="S40" s="499"/>
      <c r="T40" s="499"/>
      <c r="U40" s="499"/>
      <c r="V40" s="499"/>
      <c r="W40" s="499"/>
      <c r="X40" s="499"/>
      <c r="Y40" s="499"/>
      <c r="Z40" s="499"/>
      <c r="AA40" s="499"/>
      <c r="AB40" s="501"/>
      <c r="AC40" s="501"/>
    </row>
    <row r="41" spans="1:29" ht="20.25" x14ac:dyDescent="0.25">
      <c r="A41" s="373">
        <v>29</v>
      </c>
      <c r="B41" s="297" t="s">
        <v>90</v>
      </c>
      <c r="C41" s="298"/>
      <c r="D41" s="299"/>
      <c r="E41" s="300">
        <v>80</v>
      </c>
      <c r="F41" s="301">
        <v>2.08</v>
      </c>
      <c r="G41" s="276">
        <v>4</v>
      </c>
      <c r="H41" s="277">
        <v>2.48</v>
      </c>
      <c r="I41" s="300">
        <v>54.24</v>
      </c>
      <c r="J41" s="233"/>
      <c r="K41" s="275">
        <v>3.2000000000000001E-2</v>
      </c>
      <c r="L41" s="276">
        <v>12.72</v>
      </c>
      <c r="M41" s="276">
        <v>48</v>
      </c>
      <c r="N41" s="277">
        <v>0.32</v>
      </c>
      <c r="O41" s="275">
        <v>36.799999999999997</v>
      </c>
      <c r="P41" s="276">
        <v>44</v>
      </c>
      <c r="Q41" s="276">
        <v>12</v>
      </c>
      <c r="R41" s="278">
        <v>0.64</v>
      </c>
      <c r="S41" s="499"/>
      <c r="T41" s="499"/>
      <c r="U41" s="499"/>
      <c r="V41" s="499"/>
      <c r="W41" s="499"/>
      <c r="X41" s="499"/>
      <c r="Y41" s="499"/>
      <c r="Z41" s="499"/>
      <c r="AA41" s="499"/>
      <c r="AB41" s="501"/>
      <c r="AC41" s="501"/>
    </row>
    <row r="42" spans="1:29" ht="20.25" x14ac:dyDescent="0.3">
      <c r="A42" s="373">
        <v>103</v>
      </c>
      <c r="B42" s="256" t="s">
        <v>56</v>
      </c>
      <c r="C42" s="257"/>
      <c r="D42" s="258"/>
      <c r="E42" s="259">
        <v>250</v>
      </c>
      <c r="F42" s="260">
        <v>2.73</v>
      </c>
      <c r="G42" s="261">
        <v>2.8</v>
      </c>
      <c r="H42" s="262">
        <v>20.45</v>
      </c>
      <c r="I42" s="259">
        <v>117.9</v>
      </c>
      <c r="J42" s="268"/>
      <c r="K42" s="264">
        <v>0.15</v>
      </c>
      <c r="L42" s="261">
        <v>8.25</v>
      </c>
      <c r="M42" s="261"/>
      <c r="N42" s="262">
        <v>1.23</v>
      </c>
      <c r="O42" s="264">
        <v>15.2</v>
      </c>
      <c r="P42" s="261">
        <v>63.55</v>
      </c>
      <c r="Q42" s="261">
        <v>24.05</v>
      </c>
      <c r="R42" s="265">
        <v>0.98</v>
      </c>
      <c r="S42" s="499"/>
      <c r="T42" s="499"/>
      <c r="U42" s="499"/>
      <c r="V42" s="499"/>
      <c r="W42" s="499"/>
      <c r="X42" s="499"/>
      <c r="Y42" s="499"/>
      <c r="Z42" s="499"/>
      <c r="AA42" s="499"/>
      <c r="AB42" s="501"/>
      <c r="AC42" s="501"/>
    </row>
    <row r="43" spans="1:29" ht="20.25" x14ac:dyDescent="0.3">
      <c r="A43" s="373">
        <v>288</v>
      </c>
      <c r="B43" s="256" t="s">
        <v>57</v>
      </c>
      <c r="C43" s="257"/>
      <c r="D43" s="258"/>
      <c r="E43" s="259">
        <v>110</v>
      </c>
      <c r="F43" s="260">
        <v>17.809999999999999</v>
      </c>
      <c r="G43" s="261">
        <v>12.24</v>
      </c>
      <c r="H43" s="262"/>
      <c r="I43" s="259">
        <v>214.62</v>
      </c>
      <c r="J43" s="268"/>
      <c r="K43" s="264">
        <v>5.8999999999999997E-2</v>
      </c>
      <c r="L43" s="261">
        <v>0.3</v>
      </c>
      <c r="M43" s="261">
        <v>8.1999999999999993</v>
      </c>
      <c r="N43" s="262">
        <v>0.42</v>
      </c>
      <c r="O43" s="264">
        <v>115.46</v>
      </c>
      <c r="P43" s="261">
        <v>111.21</v>
      </c>
      <c r="Q43" s="261">
        <v>17.68</v>
      </c>
      <c r="R43" s="265">
        <v>0.5</v>
      </c>
      <c r="S43" s="499"/>
      <c r="T43" s="499"/>
      <c r="U43" s="499"/>
      <c r="V43" s="499"/>
      <c r="W43" s="499"/>
      <c r="X43" s="499"/>
      <c r="Y43" s="499"/>
      <c r="Z43" s="499"/>
      <c r="AA43" s="499"/>
      <c r="AB43" s="501"/>
      <c r="AC43" s="501"/>
    </row>
    <row r="44" spans="1:29" ht="20.25" x14ac:dyDescent="0.25">
      <c r="A44" s="373">
        <v>143</v>
      </c>
      <c r="B44" s="279" t="s">
        <v>72</v>
      </c>
      <c r="C44" s="280"/>
      <c r="D44" s="281"/>
      <c r="E44" s="271">
        <v>170</v>
      </c>
      <c r="F44" s="272">
        <v>2.86</v>
      </c>
      <c r="G44" s="273">
        <v>17.79</v>
      </c>
      <c r="H44" s="274">
        <v>68.989999999999995</v>
      </c>
      <c r="I44" s="271">
        <v>226.6</v>
      </c>
      <c r="J44" s="233"/>
      <c r="K44" s="282">
        <v>0.97</v>
      </c>
      <c r="L44" s="273">
        <v>20.25</v>
      </c>
      <c r="M44" s="273">
        <v>74.47</v>
      </c>
      <c r="N44" s="274">
        <v>1996</v>
      </c>
      <c r="O44" s="282">
        <v>60.16</v>
      </c>
      <c r="P44" s="273">
        <v>314.93</v>
      </c>
      <c r="Q44" s="273">
        <v>36.32</v>
      </c>
      <c r="R44" s="283">
        <v>0.97</v>
      </c>
      <c r="S44" s="499"/>
      <c r="T44" s="499"/>
      <c r="U44" s="499"/>
      <c r="V44" s="499"/>
      <c r="W44" s="499"/>
      <c r="X44" s="499"/>
      <c r="Y44" s="499"/>
      <c r="Z44" s="499"/>
      <c r="AA44" s="499"/>
      <c r="AB44" s="501"/>
      <c r="AC44" s="501"/>
    </row>
    <row r="45" spans="1:29" ht="20.25" x14ac:dyDescent="0.3">
      <c r="A45" s="373">
        <v>349</v>
      </c>
      <c r="B45" s="256" t="s">
        <v>140</v>
      </c>
      <c r="C45" s="258"/>
      <c r="D45" s="267"/>
      <c r="E45" s="259">
        <v>200</v>
      </c>
      <c r="F45" s="260">
        <v>1.1599999999999999</v>
      </c>
      <c r="G45" s="261">
        <v>0.3</v>
      </c>
      <c r="H45" s="262">
        <v>34.26</v>
      </c>
      <c r="I45" s="259">
        <v>196.38</v>
      </c>
      <c r="J45" s="268"/>
      <c r="K45" s="264">
        <v>0.02</v>
      </c>
      <c r="L45" s="261">
        <v>0.8</v>
      </c>
      <c r="M45" s="261"/>
      <c r="N45" s="262">
        <v>0.2</v>
      </c>
      <c r="O45" s="264">
        <v>5.84</v>
      </c>
      <c r="P45" s="261">
        <v>46</v>
      </c>
      <c r="Q45" s="261">
        <v>33</v>
      </c>
      <c r="R45" s="265">
        <v>0.96</v>
      </c>
      <c r="S45" s="499"/>
      <c r="T45" s="499"/>
      <c r="U45" s="499"/>
      <c r="V45" s="499"/>
      <c r="W45" s="499"/>
      <c r="X45" s="499"/>
      <c r="Y45" s="499"/>
      <c r="Z45" s="499"/>
      <c r="AA45" s="499"/>
      <c r="AB45" s="501"/>
      <c r="AC45" s="501"/>
    </row>
    <row r="46" spans="1:29" ht="20.25" x14ac:dyDescent="0.3">
      <c r="B46" s="355" t="s">
        <v>41</v>
      </c>
      <c r="C46" s="356"/>
      <c r="D46" s="311"/>
      <c r="E46" s="312">
        <v>60</v>
      </c>
      <c r="F46" s="313">
        <v>3.36</v>
      </c>
      <c r="G46" s="314">
        <v>0.66</v>
      </c>
      <c r="H46" s="315">
        <v>29.64</v>
      </c>
      <c r="I46" s="312">
        <v>137.94</v>
      </c>
      <c r="J46" s="268"/>
      <c r="K46" s="264">
        <v>7.0000000000000007E-2</v>
      </c>
      <c r="L46" s="261"/>
      <c r="M46" s="261"/>
      <c r="N46" s="262">
        <v>0.54</v>
      </c>
      <c r="O46" s="264">
        <v>13.8</v>
      </c>
      <c r="P46" s="261">
        <v>63.6</v>
      </c>
      <c r="Q46" s="261">
        <v>15</v>
      </c>
      <c r="R46" s="265">
        <v>1.86</v>
      </c>
      <c r="S46" s="499"/>
      <c r="T46" s="499"/>
      <c r="U46" s="499"/>
      <c r="V46" s="499"/>
      <c r="W46" s="499"/>
      <c r="X46" s="499"/>
      <c r="Y46" s="499"/>
      <c r="Z46" s="499"/>
      <c r="AA46" s="499"/>
      <c r="AB46" s="501"/>
      <c r="AC46" s="501"/>
    </row>
    <row r="47" spans="1:29" ht="21" thickBot="1" x14ac:dyDescent="0.35">
      <c r="B47" s="355" t="s">
        <v>1</v>
      </c>
      <c r="C47" s="356"/>
      <c r="D47" s="311"/>
      <c r="E47" s="312">
        <v>30</v>
      </c>
      <c r="F47" s="313">
        <v>2.37</v>
      </c>
      <c r="G47" s="314">
        <v>0.3</v>
      </c>
      <c r="H47" s="315">
        <v>14.49</v>
      </c>
      <c r="I47" s="312">
        <v>70.14</v>
      </c>
      <c r="J47" s="268"/>
      <c r="K47" s="353">
        <v>0.03</v>
      </c>
      <c r="L47" s="314"/>
      <c r="M47" s="314"/>
      <c r="N47" s="315">
        <v>0.39</v>
      </c>
      <c r="O47" s="353">
        <v>6.9</v>
      </c>
      <c r="P47" s="314">
        <v>26.1</v>
      </c>
      <c r="Q47" s="314">
        <v>9.9</v>
      </c>
      <c r="R47" s="354">
        <v>0.33</v>
      </c>
      <c r="S47" s="499"/>
      <c r="T47" s="499"/>
      <c r="U47" s="499"/>
      <c r="V47" s="499"/>
      <c r="W47" s="499"/>
      <c r="X47" s="499"/>
      <c r="Y47" s="499"/>
      <c r="Z47" s="499"/>
      <c r="AA47" s="499"/>
      <c r="AB47" s="501"/>
      <c r="AC47" s="501"/>
    </row>
    <row r="48" spans="1:29" ht="21" thickBot="1" x14ac:dyDescent="0.3">
      <c r="B48" s="357"/>
      <c r="C48" s="358"/>
      <c r="D48" s="285" t="s">
        <v>25</v>
      </c>
      <c r="E48" s="216"/>
      <c r="F48" s="291">
        <f>SUM(F41:F47)</f>
        <v>32.369999999999997</v>
      </c>
      <c r="G48" s="291">
        <f>SUM(G41:G47)</f>
        <v>38.089999999999989</v>
      </c>
      <c r="H48" s="291">
        <f>SUM(H41:H47)</f>
        <v>170.31</v>
      </c>
      <c r="I48" s="304">
        <f>SUM(I41:I47)</f>
        <v>1017.82</v>
      </c>
      <c r="J48" s="359">
        <v>0.35</v>
      </c>
      <c r="K48" s="290">
        <f t="shared" ref="K48:R48" si="4">SUM(K41:K47)</f>
        <v>1.331</v>
      </c>
      <c r="L48" s="291">
        <f t="shared" si="4"/>
        <v>42.319999999999993</v>
      </c>
      <c r="M48" s="291">
        <f t="shared" si="4"/>
        <v>130.67000000000002</v>
      </c>
      <c r="N48" s="291">
        <f t="shared" si="4"/>
        <v>1999.1000000000001</v>
      </c>
      <c r="O48" s="290">
        <f t="shared" si="4"/>
        <v>254.16</v>
      </c>
      <c r="P48" s="291">
        <f t="shared" si="4"/>
        <v>669.3900000000001</v>
      </c>
      <c r="Q48" s="291">
        <f t="shared" si="4"/>
        <v>147.95000000000002</v>
      </c>
      <c r="R48" s="292">
        <f t="shared" si="4"/>
        <v>6.24</v>
      </c>
      <c r="S48" s="499"/>
      <c r="T48" s="499"/>
      <c r="U48" s="499"/>
      <c r="V48" s="499"/>
      <c r="W48" s="499"/>
      <c r="X48" s="499"/>
      <c r="Y48" s="499"/>
      <c r="Z48" s="499"/>
      <c r="AA48" s="499"/>
      <c r="AB48" s="501"/>
      <c r="AC48" s="501"/>
    </row>
    <row r="49" spans="2:29" ht="21" thickBot="1" x14ac:dyDescent="0.3">
      <c r="B49" s="231"/>
      <c r="C49" s="293"/>
      <c r="D49" s="250"/>
      <c r="E49" s="251"/>
      <c r="F49" s="294"/>
      <c r="G49" s="294"/>
      <c r="H49" s="294"/>
      <c r="I49" s="251"/>
      <c r="J49" s="233"/>
      <c r="K49" s="295"/>
      <c r="L49" s="294"/>
      <c r="M49" s="294"/>
      <c r="N49" s="294"/>
      <c r="O49" s="295"/>
      <c r="P49" s="294"/>
      <c r="Q49" s="294"/>
      <c r="R49" s="296"/>
      <c r="S49" s="499"/>
      <c r="T49" s="499"/>
      <c r="U49" s="499"/>
      <c r="V49" s="499"/>
      <c r="W49" s="499"/>
      <c r="X49" s="499"/>
      <c r="Y49" s="499"/>
      <c r="Z49" s="499"/>
      <c r="AA49" s="499"/>
      <c r="AB49" s="501"/>
      <c r="AC49" s="501"/>
    </row>
    <row r="50" spans="2:29" ht="20.25" x14ac:dyDescent="0.25">
      <c r="B50" s="279"/>
      <c r="C50" s="280"/>
      <c r="D50" s="281"/>
      <c r="E50" s="271"/>
      <c r="F50" s="272"/>
      <c r="G50" s="273"/>
      <c r="H50" s="274"/>
      <c r="I50" s="271"/>
      <c r="J50" s="233"/>
      <c r="K50" s="282"/>
      <c r="L50" s="273"/>
      <c r="M50" s="273"/>
      <c r="N50" s="274"/>
      <c r="O50" s="282"/>
      <c r="P50" s="273"/>
      <c r="Q50" s="273"/>
      <c r="R50" s="283"/>
    </row>
    <row r="51" spans="2:29" ht="20.25" x14ac:dyDescent="0.3">
      <c r="B51" s="308"/>
      <c r="C51" s="258"/>
      <c r="D51" s="267"/>
      <c r="E51" s="259"/>
      <c r="F51" s="260"/>
      <c r="G51" s="261"/>
      <c r="H51" s="262"/>
      <c r="I51" s="259"/>
      <c r="J51" s="268"/>
      <c r="K51" s="264"/>
      <c r="L51" s="261"/>
      <c r="M51" s="261"/>
      <c r="N51" s="262"/>
      <c r="O51" s="264"/>
      <c r="P51" s="261"/>
      <c r="Q51" s="261"/>
      <c r="R51" s="265"/>
    </row>
    <row r="52" spans="2:29" ht="21" thickBot="1" x14ac:dyDescent="0.35">
      <c r="B52" s="308"/>
      <c r="C52" s="258"/>
      <c r="D52" s="267"/>
      <c r="E52" s="312"/>
      <c r="F52" s="313"/>
      <c r="G52" s="314"/>
      <c r="H52" s="315"/>
      <c r="I52" s="312"/>
      <c r="J52" s="263"/>
      <c r="K52" s="264"/>
      <c r="L52" s="261"/>
      <c r="M52" s="261"/>
      <c r="N52" s="262"/>
      <c r="O52" s="264"/>
      <c r="P52" s="261"/>
      <c r="Q52" s="261"/>
      <c r="R52" s="265"/>
    </row>
    <row r="53" spans="2:29" ht="21" thickBot="1" x14ac:dyDescent="0.3">
      <c r="B53" s="317"/>
      <c r="C53" s="318"/>
      <c r="D53" s="317"/>
      <c r="E53" s="319"/>
      <c r="F53" s="320"/>
      <c r="G53" s="320"/>
      <c r="H53" s="320"/>
      <c r="I53" s="319"/>
      <c r="J53" s="321"/>
      <c r="K53" s="322"/>
      <c r="L53" s="330"/>
      <c r="M53" s="330"/>
      <c r="N53" s="324"/>
      <c r="O53" s="371"/>
      <c r="P53" s="330"/>
      <c r="Q53" s="330"/>
      <c r="R53" s="332"/>
      <c r="U53" s="494" t="s">
        <v>92</v>
      </c>
    </row>
    <row r="54" spans="2:29" ht="21" thickBot="1" x14ac:dyDescent="0.3">
      <c r="B54" s="317"/>
      <c r="C54" s="318"/>
      <c r="D54" s="318"/>
      <c r="E54" s="319"/>
      <c r="F54" s="320"/>
      <c r="G54" s="320"/>
      <c r="H54" s="320"/>
      <c r="I54" s="319"/>
      <c r="J54" s="325"/>
      <c r="K54" s="329"/>
      <c r="L54" s="330"/>
      <c r="M54" s="330"/>
      <c r="N54" s="324"/>
      <c r="O54" s="331"/>
      <c r="P54" s="330"/>
      <c r="Q54" s="330"/>
      <c r="R54" s="332"/>
    </row>
    <row r="55" spans="2:29" ht="21" thickBot="1" x14ac:dyDescent="0.3">
      <c r="B55" s="214"/>
      <c r="C55" s="215"/>
      <c r="D55" s="215" t="s">
        <v>45</v>
      </c>
      <c r="E55" s="333"/>
      <c r="F55" s="232">
        <f>F39+F48+F53</f>
        <v>48.28</v>
      </c>
      <c r="G55" s="232">
        <f>G39+G48+G53</f>
        <v>55.259999999999991</v>
      </c>
      <c r="H55" s="676">
        <f>H39+H48+H53</f>
        <v>255.31</v>
      </c>
      <c r="I55" s="333" t="s">
        <v>27</v>
      </c>
      <c r="J55" s="677" t="s">
        <v>28</v>
      </c>
      <c r="K55" s="678">
        <f t="shared" ref="K55:R55" si="5">K39+K48+K53</f>
        <v>1.587</v>
      </c>
      <c r="L55" s="679">
        <f t="shared" si="5"/>
        <v>45.389999999999993</v>
      </c>
      <c r="M55" s="679">
        <f t="shared" si="5"/>
        <v>213.18</v>
      </c>
      <c r="N55" s="679">
        <f t="shared" si="5"/>
        <v>2008.13</v>
      </c>
      <c r="O55" s="679">
        <f t="shared" si="5"/>
        <v>635.30999999999995</v>
      </c>
      <c r="P55" s="679">
        <f t="shared" si="5"/>
        <v>1144.31</v>
      </c>
      <c r="Q55" s="679">
        <f t="shared" si="5"/>
        <v>229.86</v>
      </c>
      <c r="R55" s="680">
        <f t="shared" si="5"/>
        <v>10.879999999999999</v>
      </c>
      <c r="S55" s="502"/>
      <c r="T55" s="502"/>
    </row>
    <row r="56" spans="2:29" ht="21" thickBot="1" x14ac:dyDescent="0.3">
      <c r="B56" s="228"/>
      <c r="C56" s="226"/>
      <c r="D56" s="226"/>
      <c r="E56" s="339"/>
      <c r="F56" s="340"/>
      <c r="G56" s="340"/>
      <c r="H56" s="340"/>
      <c r="I56" s="681">
        <f>I39+I48+I53</f>
        <v>1580.24</v>
      </c>
      <c r="J56" s="385">
        <f>J39+J48+J53</f>
        <v>0.6</v>
      </c>
      <c r="K56" s="386"/>
      <c r="L56" s="344"/>
      <c r="M56" s="344"/>
      <c r="N56" s="344"/>
      <c r="O56" s="344"/>
      <c r="P56" s="344"/>
      <c r="Q56" s="344"/>
      <c r="R56" s="387"/>
    </row>
  </sheetData>
  <pageMargins left="0.7" right="0.7" top="0.75" bottom="0.75" header="0.3" footer="0.3"/>
  <pageSetup paperSize="9" scale="45" fitToHeight="0" orientation="landscape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AC60"/>
  <sheetViews>
    <sheetView showWhiteSpace="0" topLeftCell="A15" zoomScale="74" zoomScaleNormal="74" workbookViewId="0">
      <selection activeCell="B19" sqref="B19"/>
    </sheetView>
  </sheetViews>
  <sheetFormatPr defaultRowHeight="15" x14ac:dyDescent="0.25"/>
  <cols>
    <col min="1" max="4" width="9.140625" style="212"/>
    <col min="5" max="5" width="35.7109375" style="212" customWidth="1"/>
    <col min="6" max="6" width="11.42578125" style="212" customWidth="1"/>
    <col min="7" max="8" width="9.140625" style="212"/>
    <col min="9" max="9" width="10.28515625" style="212" customWidth="1"/>
    <col min="10" max="10" width="12" style="212" bestFit="1" customWidth="1"/>
    <col min="11" max="11" width="11.28515625" style="212" customWidth="1"/>
    <col min="12" max="15" width="9.140625" style="212"/>
    <col min="16" max="16" width="10.140625" style="212" customWidth="1"/>
    <col min="17" max="17" width="11.140625" style="212" customWidth="1"/>
    <col min="18" max="16384" width="9.140625" style="212"/>
  </cols>
  <sheetData>
    <row r="2" spans="2:22" ht="15.75" thickBot="1" x14ac:dyDescent="0.3"/>
    <row r="3" spans="2:22" s="213" customFormat="1" ht="24.95" customHeight="1" thickBot="1" x14ac:dyDescent="0.35">
      <c r="C3" s="214" t="s">
        <v>58</v>
      </c>
      <c r="D3" s="215"/>
      <c r="E3" s="215"/>
      <c r="F3" s="216"/>
      <c r="G3" s="217"/>
      <c r="H3" s="217"/>
      <c r="I3" s="217"/>
      <c r="J3" s="218"/>
      <c r="K3" s="218"/>
      <c r="L3" s="219"/>
      <c r="M3" s="217"/>
      <c r="N3" s="217"/>
      <c r="O3" s="217"/>
      <c r="P3" s="219"/>
      <c r="Q3" s="217"/>
      <c r="R3" s="217"/>
      <c r="S3" s="220"/>
    </row>
    <row r="4" spans="2:22" s="213" customFormat="1" ht="24.95" customHeight="1" thickBot="1" x14ac:dyDescent="0.35">
      <c r="C4" s="221" t="s">
        <v>65</v>
      </c>
      <c r="D4" s="222"/>
      <c r="E4" s="222"/>
      <c r="F4" s="223" t="s">
        <v>17</v>
      </c>
      <c r="G4" s="224"/>
      <c r="H4" s="225" t="s">
        <v>22</v>
      </c>
      <c r="I4" s="226"/>
      <c r="J4" s="227" t="s">
        <v>23</v>
      </c>
      <c r="K4" s="227"/>
      <c r="L4" s="228"/>
      <c r="M4" s="226" t="s">
        <v>30</v>
      </c>
      <c r="N4" s="226"/>
      <c r="O4" s="226"/>
      <c r="P4" s="229" t="s">
        <v>29</v>
      </c>
      <c r="Q4" s="226"/>
      <c r="R4" s="226"/>
      <c r="S4" s="230"/>
    </row>
    <row r="5" spans="2:22" s="213" customFormat="1" ht="24.95" customHeight="1" thickBot="1" x14ac:dyDescent="0.35">
      <c r="C5" s="231" t="s">
        <v>44</v>
      </c>
      <c r="D5" s="232"/>
      <c r="E5" s="215"/>
      <c r="F5" s="233" t="s">
        <v>18</v>
      </c>
      <c r="G5" s="234" t="s">
        <v>19</v>
      </c>
      <c r="H5" s="235" t="s">
        <v>20</v>
      </c>
      <c r="I5" s="236" t="s">
        <v>21</v>
      </c>
      <c r="J5" s="233" t="s">
        <v>24</v>
      </c>
      <c r="K5" s="237"/>
      <c r="L5" s="238" t="s">
        <v>38</v>
      </c>
      <c r="M5" s="239" t="s">
        <v>33</v>
      </c>
      <c r="N5" s="239" t="s">
        <v>34</v>
      </c>
      <c r="O5" s="239" t="s">
        <v>35</v>
      </c>
      <c r="P5" s="238" t="s">
        <v>31</v>
      </c>
      <c r="Q5" s="239" t="s">
        <v>32</v>
      </c>
      <c r="R5" s="239" t="s">
        <v>37</v>
      </c>
      <c r="S5" s="240" t="s">
        <v>36</v>
      </c>
    </row>
    <row r="6" spans="2:22" s="213" customFormat="1" ht="24.95" customHeight="1" thickBot="1" x14ac:dyDescent="0.35">
      <c r="C6" s="241"/>
      <c r="D6" s="241"/>
      <c r="E6" s="242"/>
      <c r="F6" s="243"/>
      <c r="G6" s="244"/>
      <c r="H6" s="244"/>
      <c r="I6" s="244"/>
      <c r="J6" s="245"/>
      <c r="K6" s="245"/>
      <c r="L6" s="246"/>
      <c r="M6" s="244"/>
      <c r="N6" s="244"/>
      <c r="O6" s="244"/>
      <c r="P6" s="246"/>
      <c r="Q6" s="244"/>
      <c r="R6" s="244"/>
      <c r="S6" s="247"/>
    </row>
    <row r="7" spans="2:22" s="213" customFormat="1" ht="24.95" customHeight="1" thickBot="1" x14ac:dyDescent="0.35">
      <c r="C7" s="248" t="s">
        <v>6</v>
      </c>
      <c r="D7" s="249"/>
      <c r="E7" s="250"/>
      <c r="F7" s="251"/>
      <c r="G7" s="252"/>
      <c r="H7" s="252"/>
      <c r="I7" s="252"/>
      <c r="J7" s="253"/>
      <c r="K7" s="253"/>
      <c r="L7" s="254"/>
      <c r="M7" s="252"/>
      <c r="N7" s="252"/>
      <c r="O7" s="252"/>
      <c r="P7" s="254"/>
      <c r="Q7" s="252"/>
      <c r="R7" s="252"/>
      <c r="S7" s="255"/>
    </row>
    <row r="8" spans="2:22" s="213" customFormat="1" ht="24.95" customHeight="1" x14ac:dyDescent="0.3">
      <c r="B8" s="213">
        <v>222</v>
      </c>
      <c r="C8" s="256" t="s">
        <v>51</v>
      </c>
      <c r="D8" s="257"/>
      <c r="E8" s="258"/>
      <c r="F8" s="259">
        <v>120</v>
      </c>
      <c r="G8" s="260">
        <v>15.35</v>
      </c>
      <c r="H8" s="261">
        <v>12.56</v>
      </c>
      <c r="I8" s="262">
        <v>20.5</v>
      </c>
      <c r="J8" s="259">
        <v>264.45999999999998</v>
      </c>
      <c r="K8" s="263"/>
      <c r="L8" s="264">
        <v>0.10299999999999999</v>
      </c>
      <c r="M8" s="261">
        <v>0.34</v>
      </c>
      <c r="N8" s="261">
        <v>102</v>
      </c>
      <c r="O8" s="262">
        <v>1.36</v>
      </c>
      <c r="P8" s="264">
        <v>221</v>
      </c>
      <c r="Q8" s="261">
        <v>319.60000000000002</v>
      </c>
      <c r="R8" s="261">
        <v>37.4</v>
      </c>
      <c r="S8" s="265">
        <v>1.53</v>
      </c>
    </row>
    <row r="9" spans="2:22" s="213" customFormat="1" ht="24.95" customHeight="1" x14ac:dyDescent="0.3">
      <c r="C9" s="266" t="s">
        <v>11</v>
      </c>
      <c r="D9" s="267"/>
      <c r="E9" s="267"/>
      <c r="F9" s="259">
        <v>10</v>
      </c>
      <c r="G9" s="260">
        <v>0.71</v>
      </c>
      <c r="H9" s="261">
        <v>0.5</v>
      </c>
      <c r="I9" s="262">
        <v>5.52</v>
      </c>
      <c r="J9" s="259">
        <v>33.340000000000003</v>
      </c>
      <c r="K9" s="263"/>
      <c r="L9" s="264">
        <v>5.0000000000000001E-3</v>
      </c>
      <c r="M9" s="261">
        <v>0.1</v>
      </c>
      <c r="N9" s="261">
        <v>2.5</v>
      </c>
      <c r="O9" s="262">
        <v>0.01</v>
      </c>
      <c r="P9" s="264">
        <v>31.7</v>
      </c>
      <c r="Q9" s="261">
        <v>22.9</v>
      </c>
      <c r="R9" s="261">
        <v>3.4</v>
      </c>
      <c r="S9" s="265">
        <v>0.02</v>
      </c>
    </row>
    <row r="10" spans="2:22" s="213" customFormat="1" ht="24.95" customHeight="1" x14ac:dyDescent="0.3">
      <c r="B10" s="213">
        <v>376</v>
      </c>
      <c r="C10" s="256" t="s">
        <v>137</v>
      </c>
      <c r="D10" s="258"/>
      <c r="E10" s="267"/>
      <c r="F10" s="259">
        <v>200</v>
      </c>
      <c r="G10" s="260">
        <v>1.1599999999999999</v>
      </c>
      <c r="H10" s="261">
        <v>0.3</v>
      </c>
      <c r="I10" s="262">
        <v>47.26</v>
      </c>
      <c r="J10" s="259">
        <v>196.38</v>
      </c>
      <c r="K10" s="268"/>
      <c r="L10" s="264">
        <v>0.02</v>
      </c>
      <c r="M10" s="261">
        <v>0.8</v>
      </c>
      <c r="N10" s="261"/>
      <c r="O10" s="262">
        <v>0.2</v>
      </c>
      <c r="P10" s="264">
        <v>5.84</v>
      </c>
      <c r="Q10" s="261">
        <v>46</v>
      </c>
      <c r="R10" s="261">
        <v>33</v>
      </c>
      <c r="S10" s="265">
        <v>0.96</v>
      </c>
    </row>
    <row r="11" spans="2:22" s="213" customFormat="1" ht="24.95" customHeight="1" x14ac:dyDescent="0.3">
      <c r="C11" s="269" t="s">
        <v>1</v>
      </c>
      <c r="D11" s="270"/>
      <c r="E11" s="270"/>
      <c r="F11" s="271">
        <v>40</v>
      </c>
      <c r="G11" s="272">
        <v>3.16</v>
      </c>
      <c r="H11" s="273">
        <v>0.4</v>
      </c>
      <c r="I11" s="274">
        <v>19.32</v>
      </c>
      <c r="J11" s="271">
        <v>93.52</v>
      </c>
      <c r="K11" s="253"/>
      <c r="L11" s="275">
        <v>0.04</v>
      </c>
      <c r="M11" s="276"/>
      <c r="N11" s="276"/>
      <c r="O11" s="277">
        <v>0.52</v>
      </c>
      <c r="P11" s="275">
        <v>9.1999999999999993</v>
      </c>
      <c r="Q11" s="276">
        <v>34.799999999999997</v>
      </c>
      <c r="R11" s="276">
        <v>13.2</v>
      </c>
      <c r="S11" s="278">
        <v>0.44</v>
      </c>
    </row>
    <row r="12" spans="2:22" s="213" customFormat="1" ht="24.95" customHeight="1" thickBot="1" x14ac:dyDescent="0.35">
      <c r="C12" s="279"/>
      <c r="D12" s="280"/>
      <c r="E12" s="281"/>
      <c r="F12" s="271"/>
      <c r="G12" s="272"/>
      <c r="H12" s="273"/>
      <c r="I12" s="274"/>
      <c r="J12" s="271"/>
      <c r="K12" s="253"/>
      <c r="L12" s="282"/>
      <c r="M12" s="273"/>
      <c r="N12" s="273"/>
      <c r="O12" s="274"/>
      <c r="P12" s="282"/>
      <c r="Q12" s="273"/>
      <c r="R12" s="273"/>
      <c r="S12" s="283"/>
    </row>
    <row r="13" spans="2:22" s="213" customFormat="1" ht="24.95" customHeight="1" thickBot="1" x14ac:dyDescent="0.35">
      <c r="C13" s="284"/>
      <c r="D13" s="285"/>
      <c r="E13" s="285" t="s">
        <v>25</v>
      </c>
      <c r="F13" s="286"/>
      <c r="G13" s="287">
        <f>SUM(G8:G12)</f>
        <v>20.38</v>
      </c>
      <c r="H13" s="287">
        <f>SUM(H8:H12)</f>
        <v>13.760000000000002</v>
      </c>
      <c r="I13" s="287">
        <f>SUM(I8:I12)</f>
        <v>92.6</v>
      </c>
      <c r="J13" s="288">
        <f>SUM(J8:J12)</f>
        <v>587.69999999999993</v>
      </c>
      <c r="K13" s="289">
        <v>0.25</v>
      </c>
      <c r="L13" s="290">
        <f t="shared" ref="L13:S13" si="0">SUM(L8:L12)</f>
        <v>0.16800000000000001</v>
      </c>
      <c r="M13" s="291">
        <f t="shared" si="0"/>
        <v>1.2400000000000002</v>
      </c>
      <c r="N13" s="291">
        <f t="shared" si="0"/>
        <v>104.5</v>
      </c>
      <c r="O13" s="291">
        <f t="shared" si="0"/>
        <v>2.09</v>
      </c>
      <c r="P13" s="290">
        <f t="shared" si="0"/>
        <v>267.73999999999995</v>
      </c>
      <c r="Q13" s="291">
        <f t="shared" si="0"/>
        <v>423.3</v>
      </c>
      <c r="R13" s="291">
        <f t="shared" si="0"/>
        <v>87</v>
      </c>
      <c r="S13" s="292">
        <f t="shared" si="0"/>
        <v>2.9499999999999997</v>
      </c>
    </row>
    <row r="14" spans="2:22" s="213" customFormat="1" ht="24.95" customHeight="1" thickBot="1" x14ac:dyDescent="0.35">
      <c r="C14" s="248" t="s">
        <v>5</v>
      </c>
      <c r="D14" s="293"/>
      <c r="E14" s="250"/>
      <c r="F14" s="251"/>
      <c r="G14" s="294"/>
      <c r="H14" s="294"/>
      <c r="I14" s="294"/>
      <c r="J14" s="251"/>
      <c r="K14" s="233"/>
      <c r="L14" s="295"/>
      <c r="M14" s="294"/>
      <c r="N14" s="294"/>
      <c r="O14" s="294"/>
      <c r="P14" s="295"/>
      <c r="Q14" s="294"/>
      <c r="R14" s="294"/>
      <c r="S14" s="296"/>
    </row>
    <row r="15" spans="2:22" s="213" customFormat="1" ht="24.95" customHeight="1" x14ac:dyDescent="0.3">
      <c r="B15" s="213">
        <v>67</v>
      </c>
      <c r="C15" s="297" t="s">
        <v>82</v>
      </c>
      <c r="D15" s="298"/>
      <c r="E15" s="299"/>
      <c r="F15" s="300">
        <v>100</v>
      </c>
      <c r="G15" s="301">
        <v>1.62</v>
      </c>
      <c r="H15" s="276">
        <v>6.2</v>
      </c>
      <c r="I15" s="277">
        <v>8.9</v>
      </c>
      <c r="J15" s="300">
        <v>97.88</v>
      </c>
      <c r="K15" s="233"/>
      <c r="L15" s="275">
        <v>0.1</v>
      </c>
      <c r="M15" s="276">
        <v>13</v>
      </c>
      <c r="N15" s="276"/>
      <c r="O15" s="277">
        <v>2.95</v>
      </c>
      <c r="P15" s="275">
        <v>40.4</v>
      </c>
      <c r="Q15" s="276">
        <v>48.8</v>
      </c>
      <c r="R15" s="276">
        <v>23.4</v>
      </c>
      <c r="S15" s="278">
        <v>1.02</v>
      </c>
      <c r="T15" s="276"/>
      <c r="U15" s="276"/>
      <c r="V15" s="278"/>
    </row>
    <row r="16" spans="2:22" s="213" customFormat="1" ht="24.95" customHeight="1" x14ac:dyDescent="0.3">
      <c r="B16" s="213" t="s">
        <v>162</v>
      </c>
      <c r="C16" s="256" t="s">
        <v>55</v>
      </c>
      <c r="D16" s="257"/>
      <c r="E16" s="258"/>
      <c r="F16" s="259">
        <v>250</v>
      </c>
      <c r="G16" s="260">
        <v>5.6</v>
      </c>
      <c r="H16" s="261">
        <v>4.8</v>
      </c>
      <c r="I16" s="262">
        <v>10.17</v>
      </c>
      <c r="J16" s="259">
        <v>115</v>
      </c>
      <c r="K16" s="268"/>
      <c r="L16" s="264">
        <v>5.5E-2</v>
      </c>
      <c r="M16" s="261">
        <v>0.8</v>
      </c>
      <c r="N16" s="261">
        <v>5.87</v>
      </c>
      <c r="O16" s="262"/>
      <c r="P16" s="264">
        <v>23.72</v>
      </c>
      <c r="Q16" s="261">
        <v>56.55</v>
      </c>
      <c r="R16" s="261">
        <v>16.75</v>
      </c>
      <c r="S16" s="265">
        <v>0.57999999999999996</v>
      </c>
    </row>
    <row r="17" spans="2:19" s="213" customFormat="1" ht="24.95" customHeight="1" x14ac:dyDescent="0.3">
      <c r="B17" s="213">
        <v>245</v>
      </c>
      <c r="C17" s="279" t="s">
        <v>83</v>
      </c>
      <c r="D17" s="280"/>
      <c r="E17" s="281"/>
      <c r="F17" s="271">
        <v>50</v>
      </c>
      <c r="G17" s="272">
        <v>2.29</v>
      </c>
      <c r="H17" s="273">
        <v>6.81</v>
      </c>
      <c r="I17" s="274">
        <v>6.25</v>
      </c>
      <c r="J17" s="271">
        <v>85.34</v>
      </c>
      <c r="K17" s="233"/>
      <c r="L17" s="282">
        <v>6.0000000000000001E-3</v>
      </c>
      <c r="M17" s="273">
        <v>6.0000000000000001E-3</v>
      </c>
      <c r="N17" s="273">
        <v>7.5</v>
      </c>
      <c r="O17" s="274">
        <v>0.04</v>
      </c>
      <c r="P17" s="282">
        <v>67.25</v>
      </c>
      <c r="Q17" s="273">
        <v>132.44</v>
      </c>
      <c r="R17" s="273">
        <v>7.79</v>
      </c>
      <c r="S17" s="283">
        <v>0.9</v>
      </c>
    </row>
    <row r="18" spans="2:19" s="213" customFormat="1" ht="24.95" customHeight="1" x14ac:dyDescent="0.3">
      <c r="B18" s="213">
        <v>304</v>
      </c>
      <c r="C18" s="279" t="s">
        <v>2</v>
      </c>
      <c r="D18" s="280"/>
      <c r="E18" s="281"/>
      <c r="F18" s="271">
        <v>185</v>
      </c>
      <c r="G18" s="272">
        <v>2.2000000000000002</v>
      </c>
      <c r="H18" s="273">
        <v>6.68</v>
      </c>
      <c r="I18" s="274">
        <v>45.22</v>
      </c>
      <c r="J18" s="271">
        <v>260.41000000000003</v>
      </c>
      <c r="K18" s="233"/>
      <c r="L18" s="282">
        <v>3.6999999999999998E-2</v>
      </c>
      <c r="M18" s="273"/>
      <c r="N18" s="273">
        <v>33.299999999999997</v>
      </c>
      <c r="O18" s="274">
        <v>0.74</v>
      </c>
      <c r="P18" s="282">
        <v>3.22</v>
      </c>
      <c r="Q18" s="273">
        <v>75.849999999999994</v>
      </c>
      <c r="R18" s="273">
        <v>23.44</v>
      </c>
      <c r="S18" s="283">
        <v>0.65</v>
      </c>
    </row>
    <row r="19" spans="2:19" s="213" customFormat="1" ht="24.95" customHeight="1" x14ac:dyDescent="0.35">
      <c r="B19" s="213">
        <v>349</v>
      </c>
      <c r="C19" s="256" t="s">
        <v>155</v>
      </c>
      <c r="D19" s="258"/>
      <c r="E19" s="267"/>
      <c r="F19" s="503">
        <v>200</v>
      </c>
      <c r="G19" s="504">
        <v>1.3</v>
      </c>
      <c r="H19" s="505">
        <v>0</v>
      </c>
      <c r="I19" s="506">
        <v>20.100000000000001</v>
      </c>
      <c r="J19" s="503">
        <v>81</v>
      </c>
      <c r="K19" s="507"/>
      <c r="L19" s="508">
        <v>0</v>
      </c>
      <c r="M19" s="505">
        <v>0.8</v>
      </c>
      <c r="N19" s="505"/>
      <c r="O19" s="506">
        <v>0</v>
      </c>
      <c r="P19" s="508">
        <v>10</v>
      </c>
      <c r="Q19" s="505">
        <v>6</v>
      </c>
      <c r="R19" s="505">
        <v>3</v>
      </c>
      <c r="S19" s="509">
        <v>0.6</v>
      </c>
    </row>
    <row r="20" spans="2:19" s="213" customFormat="1" ht="24.95" customHeight="1" x14ac:dyDescent="0.3">
      <c r="C20" s="279" t="s">
        <v>1</v>
      </c>
      <c r="D20" s="280"/>
      <c r="E20" s="271"/>
      <c r="F20" s="271">
        <v>40</v>
      </c>
      <c r="G20" s="272">
        <v>2.2400000000000002</v>
      </c>
      <c r="H20" s="273">
        <v>0.44</v>
      </c>
      <c r="I20" s="274">
        <v>19.760000000000002</v>
      </c>
      <c r="J20" s="271">
        <v>91.96</v>
      </c>
      <c r="K20" s="233"/>
      <c r="L20" s="282">
        <v>0.04</v>
      </c>
      <c r="M20" s="273"/>
      <c r="N20" s="273"/>
      <c r="O20" s="274">
        <v>0.36</v>
      </c>
      <c r="P20" s="282">
        <v>9.1999999999999993</v>
      </c>
      <c r="Q20" s="273">
        <v>42.4</v>
      </c>
      <c r="R20" s="273">
        <v>10</v>
      </c>
      <c r="S20" s="283">
        <v>1.24</v>
      </c>
    </row>
    <row r="21" spans="2:19" s="213" customFormat="1" ht="24.95" customHeight="1" x14ac:dyDescent="0.3">
      <c r="C21" s="279" t="s">
        <v>41</v>
      </c>
      <c r="D21" s="280"/>
      <c r="E21" s="271"/>
      <c r="F21" s="271">
        <v>20</v>
      </c>
      <c r="G21" s="272">
        <v>1.58</v>
      </c>
      <c r="H21" s="273">
        <v>0.2</v>
      </c>
      <c r="I21" s="274">
        <v>9.66</v>
      </c>
      <c r="J21" s="271">
        <v>46.76</v>
      </c>
      <c r="K21" s="253"/>
      <c r="L21" s="275">
        <v>0.02</v>
      </c>
      <c r="M21" s="276"/>
      <c r="N21" s="276"/>
      <c r="O21" s="277">
        <v>0.26</v>
      </c>
      <c r="P21" s="275">
        <v>4.5999999999999996</v>
      </c>
      <c r="Q21" s="276">
        <v>17.399999999999999</v>
      </c>
      <c r="R21" s="276">
        <v>6.6</v>
      </c>
      <c r="S21" s="278">
        <v>0.22</v>
      </c>
    </row>
    <row r="22" spans="2:19" s="213" customFormat="1" ht="24.95" customHeight="1" thickBot="1" x14ac:dyDescent="0.35">
      <c r="C22" s="279"/>
      <c r="D22" s="302"/>
      <c r="E22" s="281"/>
      <c r="F22" s="271"/>
      <c r="G22" s="272"/>
      <c r="H22" s="273"/>
      <c r="I22" s="274"/>
      <c r="J22" s="271"/>
      <c r="K22" s="233"/>
      <c r="L22" s="282"/>
      <c r="M22" s="273"/>
      <c r="N22" s="273"/>
      <c r="O22" s="274"/>
      <c r="P22" s="282"/>
      <c r="Q22" s="273"/>
      <c r="R22" s="273"/>
      <c r="S22" s="283"/>
    </row>
    <row r="23" spans="2:19" s="213" customFormat="1" ht="24.95" customHeight="1" thickBot="1" x14ac:dyDescent="0.35">
      <c r="C23" s="236"/>
      <c r="D23" s="303"/>
      <c r="E23" s="303" t="s">
        <v>25</v>
      </c>
      <c r="F23" s="216"/>
      <c r="G23" s="291">
        <f>SUM(G15:G21)</f>
        <v>16.830000000000002</v>
      </c>
      <c r="H23" s="291">
        <f>SUM(H15:H22)</f>
        <v>25.13</v>
      </c>
      <c r="I23" s="291">
        <f>SUM(I15:I22)</f>
        <v>120.05999999999999</v>
      </c>
      <c r="J23" s="304">
        <f>SUM(J15:J22)</f>
        <v>778.35000000000014</v>
      </c>
      <c r="K23" s="289">
        <v>0.35</v>
      </c>
      <c r="L23" s="290">
        <f t="shared" ref="L23:S23" si="1">SUM(L15:L22)</f>
        <v>0.25800000000000001</v>
      </c>
      <c r="M23" s="291">
        <f t="shared" si="1"/>
        <v>14.606000000000002</v>
      </c>
      <c r="N23" s="291">
        <f t="shared" si="1"/>
        <v>46.67</v>
      </c>
      <c r="O23" s="291">
        <f t="shared" si="1"/>
        <v>4.3500000000000005</v>
      </c>
      <c r="P23" s="290">
        <f t="shared" si="1"/>
        <v>158.38999999999999</v>
      </c>
      <c r="Q23" s="291">
        <f t="shared" si="1"/>
        <v>379.43999999999994</v>
      </c>
      <c r="R23" s="291">
        <f t="shared" si="1"/>
        <v>90.97999999999999</v>
      </c>
      <c r="S23" s="292">
        <f t="shared" si="1"/>
        <v>5.21</v>
      </c>
    </row>
    <row r="24" spans="2:19" s="213" customFormat="1" ht="24.95" customHeight="1" thickBot="1" x14ac:dyDescent="0.35">
      <c r="C24" s="231"/>
      <c r="D24" s="293"/>
      <c r="E24" s="250"/>
      <c r="F24" s="251"/>
      <c r="G24" s="294"/>
      <c r="H24" s="294"/>
      <c r="I24" s="294"/>
      <c r="J24" s="251"/>
      <c r="K24" s="233"/>
      <c r="L24" s="295"/>
      <c r="M24" s="294"/>
      <c r="N24" s="294"/>
      <c r="O24" s="294"/>
      <c r="P24" s="295"/>
      <c r="Q24" s="305"/>
      <c r="R24" s="306"/>
      <c r="S24" s="307"/>
    </row>
    <row r="25" spans="2:19" s="213" customFormat="1" ht="24.95" customHeight="1" x14ac:dyDescent="0.3">
      <c r="C25" s="308"/>
      <c r="D25" s="258"/>
      <c r="E25" s="267"/>
      <c r="F25" s="259"/>
      <c r="G25" s="260"/>
      <c r="H25" s="261"/>
      <c r="I25" s="262"/>
      <c r="J25" s="259"/>
      <c r="K25" s="268"/>
      <c r="L25" s="264"/>
      <c r="M25" s="261"/>
      <c r="N25" s="261"/>
      <c r="O25" s="262"/>
      <c r="P25" s="309"/>
      <c r="Q25" s="264"/>
      <c r="R25" s="261"/>
      <c r="S25" s="265"/>
    </row>
    <row r="26" spans="2:19" s="213" customFormat="1" ht="24.95" customHeight="1" x14ac:dyDescent="0.3">
      <c r="C26" s="256"/>
      <c r="D26" s="258"/>
      <c r="E26" s="267"/>
      <c r="F26" s="259"/>
      <c r="G26" s="260"/>
      <c r="H26" s="261"/>
      <c r="I26" s="262"/>
      <c r="J26" s="310"/>
      <c r="K26" s="268"/>
      <c r="L26" s="264"/>
      <c r="M26" s="261"/>
      <c r="N26" s="261"/>
      <c r="O26" s="262"/>
      <c r="P26" s="309"/>
      <c r="Q26" s="264"/>
      <c r="R26" s="261"/>
      <c r="S26" s="265"/>
    </row>
    <row r="27" spans="2:19" s="213" customFormat="1" ht="24.95" customHeight="1" thickBot="1" x14ac:dyDescent="0.35">
      <c r="C27" s="256"/>
      <c r="D27" s="258"/>
      <c r="E27" s="311"/>
      <c r="F27" s="312"/>
      <c r="G27" s="313"/>
      <c r="H27" s="314"/>
      <c r="I27" s="315"/>
      <c r="J27" s="312"/>
      <c r="K27" s="316"/>
      <c r="L27" s="264"/>
      <c r="M27" s="261"/>
      <c r="N27" s="261"/>
      <c r="O27" s="262"/>
      <c r="P27" s="309"/>
      <c r="Q27" s="264"/>
      <c r="R27" s="261"/>
      <c r="S27" s="265"/>
    </row>
    <row r="28" spans="2:19" s="213" customFormat="1" ht="24.95" customHeight="1" thickBot="1" x14ac:dyDescent="0.35">
      <c r="C28" s="317"/>
      <c r="D28" s="318"/>
      <c r="E28" s="317"/>
      <c r="F28" s="319"/>
      <c r="G28" s="320"/>
      <c r="H28" s="320"/>
      <c r="I28" s="320"/>
      <c r="J28" s="319"/>
      <c r="K28" s="321"/>
      <c r="L28" s="322"/>
      <c r="M28" s="323"/>
      <c r="N28" s="323"/>
      <c r="O28" s="324"/>
      <c r="P28" s="325"/>
      <c r="Q28" s="326"/>
      <c r="R28" s="327"/>
      <c r="S28" s="328"/>
    </row>
    <row r="29" spans="2:19" s="213" customFormat="1" ht="24.95" customHeight="1" thickBot="1" x14ac:dyDescent="0.35">
      <c r="C29" s="317"/>
      <c r="D29" s="318"/>
      <c r="E29" s="318"/>
      <c r="F29" s="319"/>
      <c r="G29" s="320"/>
      <c r="H29" s="320"/>
      <c r="I29" s="320"/>
      <c r="J29" s="319"/>
      <c r="K29" s="325"/>
      <c r="L29" s="329"/>
      <c r="M29" s="330"/>
      <c r="N29" s="330"/>
      <c r="O29" s="324"/>
      <c r="P29" s="331"/>
      <c r="Q29" s="330"/>
      <c r="R29" s="330"/>
      <c r="S29" s="332"/>
    </row>
    <row r="30" spans="2:19" s="213" customFormat="1" ht="24.95" customHeight="1" thickBot="1" x14ac:dyDescent="0.35">
      <c r="C30" s="214"/>
      <c r="D30" s="215"/>
      <c r="E30" s="232" t="s">
        <v>45</v>
      </c>
      <c r="F30" s="333"/>
      <c r="G30" s="232">
        <f>G13+G23+G28</f>
        <v>37.21</v>
      </c>
      <c r="H30" s="232">
        <f>H13+H23+H28</f>
        <v>38.89</v>
      </c>
      <c r="I30" s="334">
        <v>240.57</v>
      </c>
      <c r="J30" s="335" t="s">
        <v>27</v>
      </c>
      <c r="K30" s="335" t="s">
        <v>28</v>
      </c>
      <c r="L30" s="336">
        <f t="shared" ref="L30:S30" si="2">L13+L23+L28</f>
        <v>0.42600000000000005</v>
      </c>
      <c r="M30" s="337">
        <f t="shared" si="2"/>
        <v>15.846000000000002</v>
      </c>
      <c r="N30" s="337">
        <f t="shared" si="2"/>
        <v>151.17000000000002</v>
      </c>
      <c r="O30" s="337">
        <f t="shared" si="2"/>
        <v>6.44</v>
      </c>
      <c r="P30" s="337">
        <f t="shared" si="2"/>
        <v>426.12999999999994</v>
      </c>
      <c r="Q30" s="337">
        <f t="shared" si="2"/>
        <v>802.74</v>
      </c>
      <c r="R30" s="337">
        <f t="shared" si="2"/>
        <v>177.98</v>
      </c>
      <c r="S30" s="338">
        <f t="shared" si="2"/>
        <v>8.16</v>
      </c>
    </row>
    <row r="31" spans="2:19" s="213" customFormat="1" ht="24.95" customHeight="1" thickBot="1" x14ac:dyDescent="0.35">
      <c r="C31" s="228"/>
      <c r="D31" s="226"/>
      <c r="E31" s="226"/>
      <c r="F31" s="339"/>
      <c r="G31" s="340"/>
      <c r="H31" s="340"/>
      <c r="I31" s="340"/>
      <c r="J31" s="341">
        <f>J13+J23+J28</f>
        <v>1366.0500000000002</v>
      </c>
      <c r="K31" s="342">
        <f>K13+K23+K28</f>
        <v>0.6</v>
      </c>
      <c r="L31" s="343"/>
      <c r="M31" s="344"/>
      <c r="N31" s="344"/>
      <c r="O31" s="344"/>
      <c r="P31" s="344"/>
      <c r="Q31" s="344"/>
      <c r="R31" s="344"/>
      <c r="S31" s="345"/>
    </row>
    <row r="32" spans="2:19" s="213" customFormat="1" ht="24.95" customHeight="1" thickBot="1" x14ac:dyDescent="0.35">
      <c r="C32" s="214" t="s">
        <v>118</v>
      </c>
      <c r="D32" s="215"/>
      <c r="E32" s="215"/>
      <c r="F32" s="216"/>
      <c r="G32" s="217"/>
      <c r="H32" s="217"/>
      <c r="I32" s="217"/>
      <c r="J32" s="218"/>
      <c r="K32" s="218"/>
      <c r="L32" s="219"/>
      <c r="M32" s="217"/>
      <c r="N32" s="217"/>
      <c r="O32" s="217"/>
      <c r="P32" s="219"/>
      <c r="Q32" s="217"/>
      <c r="R32" s="217"/>
      <c r="S32" s="220"/>
    </row>
    <row r="33" spans="2:29" s="213" customFormat="1" ht="24.95" customHeight="1" thickBot="1" x14ac:dyDescent="0.35">
      <c r="C33" s="221" t="str">
        <f>C4</f>
        <v>День       :  10</v>
      </c>
      <c r="D33" s="222"/>
      <c r="E33" s="222"/>
      <c r="F33" s="223" t="s">
        <v>17</v>
      </c>
      <c r="G33" s="224"/>
      <c r="H33" s="225" t="s">
        <v>22</v>
      </c>
      <c r="I33" s="226"/>
      <c r="J33" s="227" t="s">
        <v>23</v>
      </c>
      <c r="K33" s="227"/>
      <c r="L33" s="228"/>
      <c r="M33" s="226" t="s">
        <v>30</v>
      </c>
      <c r="N33" s="226"/>
      <c r="O33" s="226"/>
      <c r="P33" s="229" t="s">
        <v>29</v>
      </c>
      <c r="Q33" s="226"/>
      <c r="R33" s="226"/>
      <c r="S33" s="230"/>
    </row>
    <row r="34" spans="2:29" s="213" customFormat="1" ht="24.95" customHeight="1" thickBot="1" x14ac:dyDescent="0.35">
      <c r="C34" s="231" t="s">
        <v>42</v>
      </c>
      <c r="D34" s="232"/>
      <c r="E34" s="215"/>
      <c r="F34" s="251" t="s">
        <v>18</v>
      </c>
      <c r="G34" s="220" t="s">
        <v>19</v>
      </c>
      <c r="H34" s="218" t="s">
        <v>20</v>
      </c>
      <c r="I34" s="219" t="s">
        <v>21</v>
      </c>
      <c r="J34" s="251" t="s">
        <v>24</v>
      </c>
      <c r="K34" s="253"/>
      <c r="L34" s="238" t="s">
        <v>38</v>
      </c>
      <c r="M34" s="239" t="s">
        <v>33</v>
      </c>
      <c r="N34" s="239" t="s">
        <v>34</v>
      </c>
      <c r="O34" s="239" t="s">
        <v>35</v>
      </c>
      <c r="P34" s="346" t="s">
        <v>31</v>
      </c>
      <c r="Q34" s="225" t="s">
        <v>32</v>
      </c>
      <c r="R34" s="225" t="s">
        <v>37</v>
      </c>
      <c r="S34" s="347" t="s">
        <v>36</v>
      </c>
    </row>
    <row r="35" spans="2:29" s="213" customFormat="1" ht="24.95" customHeight="1" thickBot="1" x14ac:dyDescent="0.35">
      <c r="C35" s="241"/>
      <c r="D35" s="241"/>
      <c r="E35" s="242"/>
      <c r="F35" s="243"/>
      <c r="G35" s="244"/>
      <c r="H35" s="244"/>
      <c r="I35" s="244"/>
      <c r="J35" s="245"/>
      <c r="K35" s="245"/>
      <c r="L35" s="246"/>
      <c r="M35" s="244"/>
      <c r="N35" s="244"/>
      <c r="O35" s="244"/>
      <c r="P35" s="246"/>
      <c r="Q35" s="244"/>
      <c r="R35" s="244"/>
      <c r="S35" s="244"/>
      <c r="U35" s="348"/>
      <c r="V35" s="348"/>
      <c r="W35" s="348"/>
      <c r="X35" s="348"/>
      <c r="Y35" s="348"/>
      <c r="Z35" s="348"/>
      <c r="AA35" s="348"/>
      <c r="AB35" s="348"/>
      <c r="AC35" s="348"/>
    </row>
    <row r="36" spans="2:29" s="213" customFormat="1" ht="24.95" customHeight="1" thickBot="1" x14ac:dyDescent="0.35">
      <c r="C36" s="248" t="s">
        <v>6</v>
      </c>
      <c r="D36" s="249"/>
      <c r="E36" s="250"/>
      <c r="F36" s="251"/>
      <c r="G36" s="252"/>
      <c r="H36" s="252"/>
      <c r="I36" s="252"/>
      <c r="J36" s="253"/>
      <c r="K36" s="253"/>
      <c r="L36" s="254"/>
      <c r="M36" s="252"/>
      <c r="N36" s="252"/>
      <c r="O36" s="252"/>
      <c r="P36" s="349"/>
      <c r="Q36" s="350"/>
      <c r="R36" s="350"/>
      <c r="S36" s="351"/>
      <c r="U36" s="348"/>
      <c r="V36" s="348"/>
      <c r="W36" s="348"/>
      <c r="X36" s="348"/>
      <c r="Y36" s="348"/>
      <c r="Z36" s="348"/>
      <c r="AA36" s="348"/>
      <c r="AB36" s="348"/>
      <c r="AC36" s="348"/>
    </row>
    <row r="37" spans="2:29" s="213" customFormat="1" ht="24.95" customHeight="1" x14ac:dyDescent="0.3">
      <c r="B37" s="213">
        <v>222</v>
      </c>
      <c r="C37" s="256" t="s">
        <v>51</v>
      </c>
      <c r="D37" s="257"/>
      <c r="E37" s="258"/>
      <c r="F37" s="259">
        <v>150</v>
      </c>
      <c r="G37" s="260">
        <v>16.32</v>
      </c>
      <c r="H37" s="261">
        <v>15.01</v>
      </c>
      <c r="I37" s="262">
        <v>22.75</v>
      </c>
      <c r="J37" s="259">
        <v>331.68</v>
      </c>
      <c r="K37" s="263"/>
      <c r="L37" s="264">
        <v>0.123</v>
      </c>
      <c r="M37" s="261">
        <v>0.41</v>
      </c>
      <c r="N37" s="261">
        <v>122</v>
      </c>
      <c r="O37" s="262">
        <v>1.63</v>
      </c>
      <c r="P37" s="264">
        <v>265.2</v>
      </c>
      <c r="Q37" s="261">
        <v>383.5</v>
      </c>
      <c r="R37" s="261">
        <v>38.46</v>
      </c>
      <c r="S37" s="265">
        <v>1.8360000000000001</v>
      </c>
      <c r="U37" s="352"/>
      <c r="V37" s="352"/>
      <c r="W37" s="352"/>
      <c r="X37" s="352"/>
      <c r="Y37" s="352"/>
      <c r="Z37" s="352"/>
      <c r="AA37" s="352"/>
      <c r="AB37" s="352"/>
      <c r="AC37" s="348"/>
    </row>
    <row r="38" spans="2:29" s="213" customFormat="1" ht="24.95" customHeight="1" x14ac:dyDescent="0.3">
      <c r="C38" s="266" t="s">
        <v>11</v>
      </c>
      <c r="D38" s="267"/>
      <c r="E38" s="267"/>
      <c r="F38" s="259">
        <v>10</v>
      </c>
      <c r="G38" s="260">
        <v>0.71</v>
      </c>
      <c r="H38" s="261">
        <v>0.5</v>
      </c>
      <c r="I38" s="262">
        <v>5.52</v>
      </c>
      <c r="J38" s="259">
        <v>33.340000000000003</v>
      </c>
      <c r="K38" s="263"/>
      <c r="L38" s="264">
        <v>5.0000000000000001E-3</v>
      </c>
      <c r="M38" s="261">
        <v>0.1</v>
      </c>
      <c r="N38" s="261">
        <v>2.5</v>
      </c>
      <c r="O38" s="262">
        <v>0.01</v>
      </c>
      <c r="P38" s="264">
        <v>31.7</v>
      </c>
      <c r="Q38" s="261">
        <v>22.9</v>
      </c>
      <c r="R38" s="261">
        <v>3.4</v>
      </c>
      <c r="S38" s="265">
        <v>0.02</v>
      </c>
      <c r="U38" s="348"/>
      <c r="V38" s="348"/>
      <c r="W38" s="348"/>
      <c r="X38" s="348"/>
      <c r="Y38" s="348"/>
      <c r="Z38" s="348"/>
      <c r="AA38" s="348"/>
      <c r="AB38" s="348"/>
      <c r="AC38" s="348"/>
    </row>
    <row r="39" spans="2:29" s="213" customFormat="1" ht="24.95" customHeight="1" x14ac:dyDescent="0.3">
      <c r="B39" s="213">
        <v>376</v>
      </c>
      <c r="C39" s="256" t="s">
        <v>137</v>
      </c>
      <c r="D39" s="258"/>
      <c r="E39" s="267"/>
      <c r="F39" s="259">
        <v>200</v>
      </c>
      <c r="G39" s="260">
        <v>1.1599999999999999</v>
      </c>
      <c r="H39" s="261">
        <v>0.3</v>
      </c>
      <c r="I39" s="262">
        <v>47.26</v>
      </c>
      <c r="J39" s="259">
        <v>196.38</v>
      </c>
      <c r="K39" s="268"/>
      <c r="L39" s="264">
        <v>0.02</v>
      </c>
      <c r="M39" s="261">
        <v>0.8</v>
      </c>
      <c r="N39" s="261"/>
      <c r="O39" s="262">
        <v>0.2</v>
      </c>
      <c r="P39" s="264">
        <v>5.84</v>
      </c>
      <c r="Q39" s="261">
        <v>46</v>
      </c>
      <c r="R39" s="261">
        <v>33</v>
      </c>
      <c r="S39" s="265">
        <v>0.96</v>
      </c>
    </row>
    <row r="40" spans="2:29" s="213" customFormat="1" ht="24.95" customHeight="1" x14ac:dyDescent="0.3">
      <c r="C40" s="256" t="s">
        <v>1</v>
      </c>
      <c r="D40" s="258"/>
      <c r="E40" s="311"/>
      <c r="F40" s="312">
        <v>50</v>
      </c>
      <c r="G40" s="313">
        <v>3.95</v>
      </c>
      <c r="H40" s="314">
        <v>0.5</v>
      </c>
      <c r="I40" s="315">
        <v>24.15</v>
      </c>
      <c r="J40" s="312">
        <v>116.9</v>
      </c>
      <c r="K40" s="263"/>
      <c r="L40" s="353">
        <v>0.05</v>
      </c>
      <c r="M40" s="314"/>
      <c r="N40" s="314"/>
      <c r="O40" s="315">
        <v>0.65</v>
      </c>
      <c r="P40" s="353">
        <v>11.5</v>
      </c>
      <c r="Q40" s="314">
        <v>43.5</v>
      </c>
      <c r="R40" s="314">
        <v>16.5</v>
      </c>
      <c r="S40" s="354">
        <v>0.55000000000000004</v>
      </c>
    </row>
    <row r="41" spans="2:29" s="213" customFormat="1" ht="24.95" customHeight="1" thickBot="1" x14ac:dyDescent="0.35">
      <c r="C41" s="256"/>
      <c r="D41" s="258"/>
      <c r="E41" s="311"/>
      <c r="F41" s="312"/>
      <c r="G41" s="313"/>
      <c r="H41" s="314"/>
      <c r="I41" s="315"/>
      <c r="J41" s="312"/>
      <c r="K41" s="263"/>
      <c r="L41" s="353"/>
      <c r="M41" s="314"/>
      <c r="N41" s="314"/>
      <c r="O41" s="315"/>
      <c r="P41" s="353"/>
      <c r="Q41" s="314"/>
      <c r="R41" s="314"/>
      <c r="S41" s="354"/>
    </row>
    <row r="42" spans="2:29" s="213" customFormat="1" ht="24.95" customHeight="1" thickBot="1" x14ac:dyDescent="0.35">
      <c r="C42" s="284"/>
      <c r="D42" s="285"/>
      <c r="E42" s="285" t="s">
        <v>25</v>
      </c>
      <c r="F42" s="286"/>
      <c r="G42" s="287">
        <f>SUM(G37:G41)</f>
        <v>22.14</v>
      </c>
      <c r="H42" s="287">
        <f>SUM(H37:H41)</f>
        <v>16.310000000000002</v>
      </c>
      <c r="I42" s="287">
        <f>SUM(I37:I41)</f>
        <v>99.68</v>
      </c>
      <c r="J42" s="288">
        <f>SUM(J37:J41)</f>
        <v>678.3</v>
      </c>
      <c r="K42" s="289">
        <v>0.25</v>
      </c>
      <c r="L42" s="290">
        <f t="shared" ref="L42:S42" si="3">SUM(L37:L41)</f>
        <v>0.19800000000000001</v>
      </c>
      <c r="M42" s="291">
        <f t="shared" si="3"/>
        <v>1.31</v>
      </c>
      <c r="N42" s="291">
        <f t="shared" si="3"/>
        <v>124.5</v>
      </c>
      <c r="O42" s="291">
        <f t="shared" si="3"/>
        <v>2.4899999999999998</v>
      </c>
      <c r="P42" s="290">
        <f t="shared" si="3"/>
        <v>314.23999999999995</v>
      </c>
      <c r="Q42" s="291">
        <f t="shared" si="3"/>
        <v>495.9</v>
      </c>
      <c r="R42" s="291">
        <f t="shared" si="3"/>
        <v>91.36</v>
      </c>
      <c r="S42" s="292">
        <f t="shared" si="3"/>
        <v>3.3659999999999997</v>
      </c>
    </row>
    <row r="43" spans="2:29" s="213" customFormat="1" ht="24.95" customHeight="1" thickBot="1" x14ac:dyDescent="0.35">
      <c r="C43" s="248" t="s">
        <v>5</v>
      </c>
      <c r="D43" s="293"/>
      <c r="E43" s="250"/>
      <c r="F43" s="251"/>
      <c r="G43" s="294"/>
      <c r="H43" s="294"/>
      <c r="I43" s="294"/>
      <c r="J43" s="251"/>
      <c r="K43" s="233"/>
      <c r="L43" s="295"/>
      <c r="M43" s="294"/>
      <c r="N43" s="294"/>
      <c r="O43" s="294"/>
      <c r="P43" s="295"/>
      <c r="Q43" s="294"/>
      <c r="R43" s="294"/>
      <c r="S43" s="296"/>
    </row>
    <row r="44" spans="2:29" s="213" customFormat="1" ht="24.95" customHeight="1" x14ac:dyDescent="0.3">
      <c r="B44" s="213">
        <v>67</v>
      </c>
      <c r="C44" s="297" t="s">
        <v>82</v>
      </c>
      <c r="D44" s="298"/>
      <c r="E44" s="299"/>
      <c r="F44" s="300">
        <v>100</v>
      </c>
      <c r="G44" s="301">
        <v>1.62</v>
      </c>
      <c r="H44" s="276">
        <v>6.2</v>
      </c>
      <c r="I44" s="277">
        <v>8.9</v>
      </c>
      <c r="J44" s="300">
        <v>97.88</v>
      </c>
      <c r="K44" s="233"/>
      <c r="L44" s="275">
        <v>0.1</v>
      </c>
      <c r="M44" s="276">
        <v>13</v>
      </c>
      <c r="N44" s="276"/>
      <c r="O44" s="277">
        <v>2.95</v>
      </c>
      <c r="P44" s="275">
        <v>40.4</v>
      </c>
      <c r="Q44" s="276">
        <v>48.8</v>
      </c>
      <c r="R44" s="276">
        <v>23.4</v>
      </c>
      <c r="S44" s="278">
        <v>1.02</v>
      </c>
    </row>
    <row r="45" spans="2:29" s="213" customFormat="1" ht="24.95" customHeight="1" x14ac:dyDescent="0.3">
      <c r="B45" s="213" t="s">
        <v>162</v>
      </c>
      <c r="C45" s="256" t="s">
        <v>55</v>
      </c>
      <c r="D45" s="257"/>
      <c r="E45" s="258"/>
      <c r="F45" s="259">
        <v>250</v>
      </c>
      <c r="G45" s="260">
        <v>5.6</v>
      </c>
      <c r="H45" s="261">
        <v>4.8</v>
      </c>
      <c r="I45" s="262">
        <v>10.17</v>
      </c>
      <c r="J45" s="259">
        <v>115</v>
      </c>
      <c r="K45" s="268"/>
      <c r="L45" s="264">
        <v>5.5E-2</v>
      </c>
      <c r="M45" s="261">
        <v>0.8</v>
      </c>
      <c r="N45" s="261">
        <v>5.87</v>
      </c>
      <c r="O45" s="262"/>
      <c r="P45" s="264">
        <v>23.72</v>
      </c>
      <c r="Q45" s="261">
        <v>56.55</v>
      </c>
      <c r="R45" s="261">
        <v>16.75</v>
      </c>
      <c r="S45" s="265">
        <v>0.57999999999999996</v>
      </c>
    </row>
    <row r="46" spans="2:29" s="213" customFormat="1" ht="24.95" customHeight="1" x14ac:dyDescent="0.3">
      <c r="B46" s="213">
        <v>245</v>
      </c>
      <c r="C46" s="279" t="s">
        <v>83</v>
      </c>
      <c r="D46" s="280"/>
      <c r="E46" s="281"/>
      <c r="F46" s="271">
        <v>80</v>
      </c>
      <c r="G46" s="272">
        <v>3.22</v>
      </c>
      <c r="H46" s="273">
        <v>13.63</v>
      </c>
      <c r="I46" s="274">
        <v>26.36</v>
      </c>
      <c r="J46" s="271">
        <v>135.6</v>
      </c>
      <c r="K46" s="233"/>
      <c r="L46" s="282">
        <v>0.09</v>
      </c>
      <c r="M46" s="273">
        <v>0.09</v>
      </c>
      <c r="N46" s="273">
        <v>12</v>
      </c>
      <c r="O46" s="274">
        <v>0.69</v>
      </c>
      <c r="P46" s="282">
        <v>80</v>
      </c>
      <c r="Q46" s="273">
        <v>147.35</v>
      </c>
      <c r="R46" s="273">
        <v>12.46</v>
      </c>
      <c r="S46" s="283">
        <v>1.44</v>
      </c>
    </row>
    <row r="47" spans="2:29" s="213" customFormat="1" ht="24.95" customHeight="1" x14ac:dyDescent="0.3">
      <c r="B47" s="213">
        <v>304</v>
      </c>
      <c r="C47" s="279" t="s">
        <v>2</v>
      </c>
      <c r="D47" s="280"/>
      <c r="E47" s="281"/>
      <c r="F47" s="271">
        <v>200</v>
      </c>
      <c r="G47" s="272">
        <v>2.37</v>
      </c>
      <c r="H47" s="273">
        <v>7.22</v>
      </c>
      <c r="I47" s="274">
        <v>45.89</v>
      </c>
      <c r="J47" s="271">
        <v>276.74</v>
      </c>
      <c r="K47" s="233"/>
      <c r="L47" s="282">
        <v>0.03</v>
      </c>
      <c r="M47" s="273"/>
      <c r="N47" s="273">
        <v>27</v>
      </c>
      <c r="O47" s="274">
        <v>0.6</v>
      </c>
      <c r="P47" s="282">
        <v>2.61</v>
      </c>
      <c r="Q47" s="273">
        <v>61.5</v>
      </c>
      <c r="R47" s="273">
        <v>19.010000000000002</v>
      </c>
      <c r="S47" s="283">
        <v>0.53</v>
      </c>
    </row>
    <row r="48" spans="2:29" s="213" customFormat="1" ht="24.95" customHeight="1" x14ac:dyDescent="0.35">
      <c r="B48" s="213">
        <v>349</v>
      </c>
      <c r="C48" s="256" t="s">
        <v>155</v>
      </c>
      <c r="D48" s="258"/>
      <c r="E48" s="267"/>
      <c r="F48" s="503">
        <v>200</v>
      </c>
      <c r="G48" s="504">
        <v>1.3</v>
      </c>
      <c r="H48" s="505">
        <v>0</v>
      </c>
      <c r="I48" s="506">
        <v>20.100000000000001</v>
      </c>
      <c r="J48" s="503">
        <v>81</v>
      </c>
      <c r="K48" s="507"/>
      <c r="L48" s="508">
        <v>0</v>
      </c>
      <c r="M48" s="505">
        <v>0.8</v>
      </c>
      <c r="N48" s="505"/>
      <c r="O48" s="506">
        <v>0</v>
      </c>
      <c r="P48" s="508">
        <v>10</v>
      </c>
      <c r="Q48" s="505">
        <v>6</v>
      </c>
      <c r="R48" s="505">
        <v>3</v>
      </c>
      <c r="S48" s="509">
        <v>0.6</v>
      </c>
    </row>
    <row r="49" spans="3:22" s="213" customFormat="1" ht="24.95" customHeight="1" x14ac:dyDescent="0.3">
      <c r="C49" s="355" t="s">
        <v>41</v>
      </c>
      <c r="D49" s="356"/>
      <c r="E49" s="311"/>
      <c r="F49" s="312">
        <v>60</v>
      </c>
      <c r="G49" s="313">
        <v>3.36</v>
      </c>
      <c r="H49" s="314">
        <v>0.66</v>
      </c>
      <c r="I49" s="315">
        <v>29.64</v>
      </c>
      <c r="J49" s="312">
        <v>137.94</v>
      </c>
      <c r="K49" s="268"/>
      <c r="L49" s="264">
        <v>7.0000000000000007E-2</v>
      </c>
      <c r="M49" s="261"/>
      <c r="N49" s="261"/>
      <c r="O49" s="262">
        <v>0.54</v>
      </c>
      <c r="P49" s="264">
        <v>13.8</v>
      </c>
      <c r="Q49" s="261">
        <v>63.6</v>
      </c>
      <c r="R49" s="261">
        <v>15</v>
      </c>
      <c r="S49" s="265">
        <v>1.86</v>
      </c>
    </row>
    <row r="50" spans="3:22" s="213" customFormat="1" ht="24.95" customHeight="1" thickBot="1" x14ac:dyDescent="0.35">
      <c r="C50" s="355" t="s">
        <v>1</v>
      </c>
      <c r="D50" s="356"/>
      <c r="E50" s="311"/>
      <c r="F50" s="312">
        <v>30</v>
      </c>
      <c r="G50" s="313">
        <v>2.37</v>
      </c>
      <c r="H50" s="314">
        <v>0.3</v>
      </c>
      <c r="I50" s="315">
        <v>14.49</v>
      </c>
      <c r="J50" s="312">
        <v>70.14</v>
      </c>
      <c r="K50" s="268"/>
      <c r="L50" s="353">
        <v>0.03</v>
      </c>
      <c r="M50" s="314"/>
      <c r="N50" s="314"/>
      <c r="O50" s="315">
        <v>0.39</v>
      </c>
      <c r="P50" s="353">
        <v>6.9</v>
      </c>
      <c r="Q50" s="314">
        <v>26.1</v>
      </c>
      <c r="R50" s="314">
        <v>9.9</v>
      </c>
      <c r="S50" s="354">
        <v>0.33</v>
      </c>
    </row>
    <row r="51" spans="3:22" s="213" customFormat="1" ht="24.95" customHeight="1" thickBot="1" x14ac:dyDescent="0.35">
      <c r="C51" s="357"/>
      <c r="D51" s="358"/>
      <c r="E51" s="285" t="s">
        <v>25</v>
      </c>
      <c r="F51" s="216"/>
      <c r="G51" s="291">
        <f>SUM(G44:G50)</f>
        <v>19.84</v>
      </c>
      <c r="H51" s="291">
        <f>SUM(H44:H50)</f>
        <v>32.809999999999995</v>
      </c>
      <c r="I51" s="291">
        <f>SUM(I44:I50)</f>
        <v>155.55000000000001</v>
      </c>
      <c r="J51" s="304">
        <f>SUM(J44:J50)</f>
        <v>914.30000000000007</v>
      </c>
      <c r="K51" s="359">
        <v>0.35</v>
      </c>
      <c r="L51" s="290">
        <f t="shared" ref="L51:S51" si="4">SUM(L44:L50)</f>
        <v>0.375</v>
      </c>
      <c r="M51" s="291">
        <f t="shared" si="4"/>
        <v>14.690000000000001</v>
      </c>
      <c r="N51" s="291">
        <f t="shared" si="4"/>
        <v>44.870000000000005</v>
      </c>
      <c r="O51" s="291">
        <f t="shared" si="4"/>
        <v>5.17</v>
      </c>
      <c r="P51" s="290">
        <f t="shared" si="4"/>
        <v>177.43000000000004</v>
      </c>
      <c r="Q51" s="291">
        <f t="shared" si="4"/>
        <v>409.90000000000003</v>
      </c>
      <c r="R51" s="291">
        <f t="shared" si="4"/>
        <v>99.52000000000001</v>
      </c>
      <c r="S51" s="292">
        <f t="shared" si="4"/>
        <v>6.36</v>
      </c>
    </row>
    <row r="52" spans="3:22" s="213" customFormat="1" ht="24.95" customHeight="1" thickBot="1" x14ac:dyDescent="0.35">
      <c r="C52" s="360"/>
      <c r="D52" s="250"/>
      <c r="E52" s="250"/>
      <c r="F52" s="251"/>
      <c r="G52" s="239"/>
      <c r="H52" s="239"/>
      <c r="I52" s="239"/>
      <c r="J52" s="233"/>
      <c r="K52" s="361"/>
      <c r="L52" s="238"/>
      <c r="M52" s="239"/>
      <c r="N52" s="239"/>
      <c r="O52" s="239"/>
      <c r="P52" s="238"/>
      <c r="Q52" s="239"/>
      <c r="R52" s="239"/>
      <c r="S52" s="240"/>
    </row>
    <row r="53" spans="3:22" s="213" customFormat="1" ht="24.95" customHeight="1" thickBot="1" x14ac:dyDescent="0.35">
      <c r="C53" s="231"/>
      <c r="D53" s="293"/>
      <c r="E53" s="250"/>
      <c r="F53" s="251"/>
      <c r="G53" s="294"/>
      <c r="H53" s="294"/>
      <c r="I53" s="294"/>
      <c r="J53" s="251"/>
      <c r="K53" s="233"/>
      <c r="L53" s="295"/>
      <c r="M53" s="294"/>
      <c r="N53" s="294"/>
      <c r="O53" s="294"/>
      <c r="P53" s="295"/>
      <c r="Q53" s="294"/>
      <c r="R53" s="294"/>
      <c r="S53" s="296"/>
    </row>
    <row r="54" spans="3:22" s="213" customFormat="1" ht="24.95" customHeight="1" x14ac:dyDescent="0.3">
      <c r="C54" s="308"/>
      <c r="D54" s="362"/>
      <c r="E54" s="267"/>
      <c r="F54" s="259"/>
      <c r="G54" s="260"/>
      <c r="H54" s="261"/>
      <c r="I54" s="262"/>
      <c r="J54" s="259"/>
      <c r="K54" s="268"/>
      <c r="L54" s="363"/>
      <c r="M54" s="364"/>
      <c r="N54" s="364"/>
      <c r="O54" s="365"/>
      <c r="P54" s="363"/>
      <c r="Q54" s="364"/>
      <c r="R54" s="364"/>
      <c r="S54" s="366"/>
    </row>
    <row r="55" spans="3:22" s="213" customFormat="1" ht="24.95" customHeight="1" x14ac:dyDescent="0.3">
      <c r="C55" s="256"/>
      <c r="D55" s="258"/>
      <c r="E55" s="267"/>
      <c r="F55" s="259"/>
      <c r="G55" s="260"/>
      <c r="H55" s="261"/>
      <c r="I55" s="262"/>
      <c r="J55" s="310"/>
      <c r="K55" s="268"/>
      <c r="L55" s="264"/>
      <c r="M55" s="261"/>
      <c r="N55" s="261"/>
      <c r="O55" s="262"/>
      <c r="P55" s="264"/>
      <c r="Q55" s="261"/>
      <c r="R55" s="261"/>
      <c r="S55" s="265"/>
      <c r="T55" s="352"/>
      <c r="U55" s="352"/>
      <c r="V55" s="352"/>
    </row>
    <row r="56" spans="3:22" s="213" customFormat="1" ht="24.95" customHeight="1" thickBot="1" x14ac:dyDescent="0.35">
      <c r="C56" s="256"/>
      <c r="D56" s="258"/>
      <c r="E56" s="311"/>
      <c r="F56" s="312"/>
      <c r="G56" s="313"/>
      <c r="H56" s="314"/>
      <c r="I56" s="315"/>
      <c r="J56" s="312"/>
      <c r="K56" s="316"/>
      <c r="L56" s="367"/>
      <c r="M56" s="368"/>
      <c r="N56" s="368"/>
      <c r="O56" s="369"/>
      <c r="P56" s="367"/>
      <c r="Q56" s="368"/>
      <c r="R56" s="368"/>
      <c r="S56" s="370"/>
    </row>
    <row r="57" spans="3:22" s="213" customFormat="1" ht="24.95" customHeight="1" thickBot="1" x14ac:dyDescent="0.35">
      <c r="C57" s="317"/>
      <c r="D57" s="318"/>
      <c r="E57" s="317"/>
      <c r="F57" s="319"/>
      <c r="G57" s="320"/>
      <c r="H57" s="320"/>
      <c r="I57" s="320"/>
      <c r="J57" s="319"/>
      <c r="K57" s="321"/>
      <c r="L57" s="322"/>
      <c r="M57" s="330"/>
      <c r="N57" s="330"/>
      <c r="O57" s="324"/>
      <c r="P57" s="371"/>
      <c r="Q57" s="330"/>
      <c r="R57" s="330"/>
      <c r="S57" s="372"/>
    </row>
    <row r="58" spans="3:22" s="213" customFormat="1" ht="24.95" customHeight="1" thickBot="1" x14ac:dyDescent="0.35">
      <c r="C58" s="317"/>
      <c r="D58" s="318"/>
      <c r="E58" s="318"/>
      <c r="F58" s="319"/>
      <c r="G58" s="320"/>
      <c r="H58" s="320"/>
      <c r="I58" s="320"/>
      <c r="J58" s="319"/>
      <c r="K58" s="325"/>
      <c r="L58" s="329"/>
      <c r="M58" s="330"/>
      <c r="N58" s="330"/>
      <c r="O58" s="324"/>
      <c r="P58" s="331"/>
      <c r="Q58" s="330"/>
      <c r="R58" s="330"/>
      <c r="S58" s="372"/>
    </row>
    <row r="59" spans="3:22" s="373" customFormat="1" ht="24.95" customHeight="1" thickBot="1" x14ac:dyDescent="0.3">
      <c r="C59" s="374"/>
      <c r="D59" s="375"/>
      <c r="E59" s="375" t="s">
        <v>45</v>
      </c>
      <c r="F59" s="376"/>
      <c r="G59" s="377">
        <f>G42+G51+G57</f>
        <v>41.980000000000004</v>
      </c>
      <c r="H59" s="377">
        <f>H42+H51+H57</f>
        <v>49.12</v>
      </c>
      <c r="I59" s="378">
        <f>I42+I51+I57</f>
        <v>255.23000000000002</v>
      </c>
      <c r="J59" s="379" t="s">
        <v>27</v>
      </c>
      <c r="K59" s="380" t="s">
        <v>28</v>
      </c>
      <c r="L59" s="381">
        <f t="shared" ref="L59:S59" si="5">L42+L51+L57</f>
        <v>0.57299999999999995</v>
      </c>
      <c r="M59" s="382">
        <f t="shared" si="5"/>
        <v>16</v>
      </c>
      <c r="N59" s="382">
        <f t="shared" si="5"/>
        <v>169.37</v>
      </c>
      <c r="O59" s="382">
        <f t="shared" si="5"/>
        <v>7.66</v>
      </c>
      <c r="P59" s="382">
        <f t="shared" si="5"/>
        <v>491.66999999999996</v>
      </c>
      <c r="Q59" s="382">
        <f t="shared" si="5"/>
        <v>905.8</v>
      </c>
      <c r="R59" s="382">
        <f t="shared" si="5"/>
        <v>190.88</v>
      </c>
      <c r="S59" s="383">
        <f t="shared" si="5"/>
        <v>9.7259999999999991</v>
      </c>
    </row>
    <row r="60" spans="3:22" s="213" customFormat="1" ht="24.95" customHeight="1" thickBot="1" x14ac:dyDescent="0.35">
      <c r="C60" s="228"/>
      <c r="D60" s="226"/>
      <c r="E60" s="226"/>
      <c r="F60" s="339"/>
      <c r="G60" s="340"/>
      <c r="H60" s="340"/>
      <c r="I60" s="340"/>
      <c r="J60" s="384">
        <f>J42+J51+J57</f>
        <v>1592.6</v>
      </c>
      <c r="K60" s="385">
        <f>K42+K51+K57</f>
        <v>0.6</v>
      </c>
      <c r="L60" s="386"/>
      <c r="M60" s="344"/>
      <c r="N60" s="344"/>
      <c r="O60" s="344"/>
      <c r="P60" s="344"/>
      <c r="Q60" s="344"/>
      <c r="R60" s="344"/>
      <c r="S60" s="387"/>
      <c r="T60" s="388"/>
    </row>
  </sheetData>
  <pageMargins left="0.7" right="0.7" top="0.75" bottom="0.75" header="0.3" footer="0.3"/>
  <pageSetup paperSize="9" scale="32" orientation="landscape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  <pageSetUpPr fitToPage="1"/>
  </sheetPr>
  <dimension ref="B2:S63"/>
  <sheetViews>
    <sheetView showWhiteSpace="0" topLeftCell="A50" zoomScale="75" zoomScaleNormal="75" workbookViewId="0">
      <selection activeCell="B51" sqref="B51"/>
    </sheetView>
  </sheetViews>
  <sheetFormatPr defaultRowHeight="15" x14ac:dyDescent="0.25"/>
  <cols>
    <col min="1" max="4" width="9.140625" style="212"/>
    <col min="5" max="5" width="35.5703125" style="212" customWidth="1"/>
    <col min="6" max="6" width="12.28515625" style="212" customWidth="1"/>
    <col min="7" max="7" width="9.42578125" style="212" bestFit="1" customWidth="1"/>
    <col min="8" max="8" width="11.140625" style="212" bestFit="1" customWidth="1"/>
    <col min="9" max="9" width="10.7109375" style="212" customWidth="1"/>
    <col min="10" max="10" width="16" style="212" bestFit="1" customWidth="1"/>
    <col min="11" max="11" width="11.42578125" style="212" customWidth="1"/>
    <col min="12" max="14" width="9.42578125" style="212" bestFit="1" customWidth="1"/>
    <col min="15" max="15" width="13.7109375" style="212" customWidth="1"/>
    <col min="16" max="16" width="10.85546875" style="212" customWidth="1"/>
    <col min="17" max="17" width="11.7109375" style="212" customWidth="1"/>
    <col min="18" max="19" width="9.42578125" style="212" bestFit="1" customWidth="1"/>
    <col min="20" max="16384" width="9.140625" style="212"/>
  </cols>
  <sheetData>
    <row r="2" spans="2:19" ht="15.75" thickBot="1" x14ac:dyDescent="0.3"/>
    <row r="3" spans="2:19" ht="21" thickBot="1" x14ac:dyDescent="0.3">
      <c r="C3" s="214" t="s">
        <v>59</v>
      </c>
      <c r="D3" s="215"/>
      <c r="E3" s="215"/>
      <c r="F3" s="216"/>
      <c r="G3" s="217"/>
      <c r="H3" s="217"/>
      <c r="I3" s="217"/>
      <c r="J3" s="218"/>
      <c r="K3" s="218"/>
      <c r="L3" s="219"/>
      <c r="M3" s="217"/>
      <c r="N3" s="217"/>
      <c r="O3" s="217"/>
      <c r="P3" s="219"/>
      <c r="Q3" s="217"/>
      <c r="R3" s="217"/>
      <c r="S3" s="220"/>
    </row>
    <row r="4" spans="2:19" ht="21" thickBot="1" x14ac:dyDescent="0.3">
      <c r="C4" s="221" t="s">
        <v>66</v>
      </c>
      <c r="D4" s="222"/>
      <c r="E4" s="222"/>
      <c r="F4" s="223" t="s">
        <v>17</v>
      </c>
      <c r="G4" s="224"/>
      <c r="H4" s="225" t="s">
        <v>22</v>
      </c>
      <c r="I4" s="226"/>
      <c r="J4" s="227" t="s">
        <v>23</v>
      </c>
      <c r="K4" s="227"/>
      <c r="L4" s="228"/>
      <c r="M4" s="226" t="s">
        <v>30</v>
      </c>
      <c r="N4" s="226"/>
      <c r="O4" s="226"/>
      <c r="P4" s="229" t="s">
        <v>29</v>
      </c>
      <c r="Q4" s="226"/>
      <c r="R4" s="226"/>
      <c r="S4" s="230"/>
    </row>
    <row r="5" spans="2:19" ht="21" thickBot="1" x14ac:dyDescent="0.3">
      <c r="C5" s="231" t="s">
        <v>44</v>
      </c>
      <c r="D5" s="232"/>
      <c r="E5" s="215"/>
      <c r="F5" s="233" t="s">
        <v>18</v>
      </c>
      <c r="G5" s="234" t="s">
        <v>19</v>
      </c>
      <c r="H5" s="235" t="s">
        <v>20</v>
      </c>
      <c r="I5" s="236" t="s">
        <v>21</v>
      </c>
      <c r="J5" s="233" t="s">
        <v>24</v>
      </c>
      <c r="K5" s="237"/>
      <c r="L5" s="238" t="s">
        <v>38</v>
      </c>
      <c r="M5" s="239" t="s">
        <v>33</v>
      </c>
      <c r="N5" s="239" t="s">
        <v>34</v>
      </c>
      <c r="O5" s="239" t="s">
        <v>35</v>
      </c>
      <c r="P5" s="238" t="s">
        <v>31</v>
      </c>
      <c r="Q5" s="239" t="s">
        <v>32</v>
      </c>
      <c r="R5" s="239" t="s">
        <v>37</v>
      </c>
      <c r="S5" s="240" t="s">
        <v>36</v>
      </c>
    </row>
    <row r="6" spans="2:19" ht="21" thickBot="1" x14ac:dyDescent="0.3">
      <c r="C6" s="241"/>
      <c r="D6" s="241"/>
      <c r="E6" s="242"/>
      <c r="F6" s="243"/>
      <c r="G6" s="244"/>
      <c r="H6" s="244"/>
      <c r="I6" s="244"/>
      <c r="J6" s="245"/>
      <c r="K6" s="245"/>
      <c r="L6" s="246"/>
      <c r="M6" s="244"/>
      <c r="N6" s="244"/>
      <c r="O6" s="244"/>
      <c r="P6" s="246"/>
      <c r="Q6" s="244"/>
      <c r="R6" s="244"/>
      <c r="S6" s="247"/>
    </row>
    <row r="7" spans="2:19" ht="21" thickBot="1" x14ac:dyDescent="0.3">
      <c r="C7" s="248" t="s">
        <v>6</v>
      </c>
      <c r="D7" s="249"/>
      <c r="E7" s="250"/>
      <c r="F7" s="251"/>
      <c r="G7" s="252"/>
      <c r="H7" s="252"/>
      <c r="I7" s="252"/>
      <c r="J7" s="253"/>
      <c r="K7" s="253"/>
      <c r="L7" s="254"/>
      <c r="M7" s="252"/>
      <c r="N7" s="252"/>
      <c r="O7" s="252"/>
      <c r="P7" s="254"/>
      <c r="Q7" s="252"/>
      <c r="R7" s="252"/>
      <c r="S7" s="255"/>
    </row>
    <row r="8" spans="2:19" ht="27" x14ac:dyDescent="0.55000000000000004">
      <c r="B8" s="389">
        <v>210</v>
      </c>
      <c r="C8" s="714" t="s">
        <v>48</v>
      </c>
      <c r="D8" s="715"/>
      <c r="E8" s="716"/>
      <c r="F8" s="717">
        <v>130</v>
      </c>
      <c r="G8" s="718">
        <v>9.58</v>
      </c>
      <c r="H8" s="719">
        <v>12.212</v>
      </c>
      <c r="I8" s="720">
        <v>26.08</v>
      </c>
      <c r="J8" s="717">
        <v>165.34</v>
      </c>
      <c r="K8" s="721"/>
      <c r="L8" s="722">
        <v>9.7000000000000003E-2</v>
      </c>
      <c r="M8" s="719">
        <v>4.21</v>
      </c>
      <c r="N8" s="719">
        <v>206.28</v>
      </c>
      <c r="O8" s="720">
        <v>0.53</v>
      </c>
      <c r="P8" s="722">
        <v>81.209999999999994</v>
      </c>
      <c r="Q8" s="719">
        <v>186.3</v>
      </c>
      <c r="R8" s="719">
        <v>22.02</v>
      </c>
      <c r="S8" s="723">
        <v>2.0499999999999998</v>
      </c>
    </row>
    <row r="9" spans="2:19" ht="27" x14ac:dyDescent="0.55000000000000004">
      <c r="B9" s="212">
        <v>386</v>
      </c>
      <c r="C9" s="714" t="s">
        <v>84</v>
      </c>
      <c r="D9" s="716"/>
      <c r="E9" s="724"/>
      <c r="F9" s="717">
        <v>200</v>
      </c>
      <c r="G9" s="718">
        <v>8.48</v>
      </c>
      <c r="H9" s="719">
        <v>3.008</v>
      </c>
      <c r="I9" s="720">
        <v>11.808</v>
      </c>
      <c r="J9" s="725">
        <v>107.008</v>
      </c>
      <c r="K9" s="726"/>
      <c r="L9" s="722">
        <v>6.4000000000000001E-2</v>
      </c>
      <c r="M9" s="719">
        <v>1.2</v>
      </c>
      <c r="N9" s="719">
        <v>20</v>
      </c>
      <c r="O9" s="720"/>
      <c r="P9" s="722">
        <v>248</v>
      </c>
      <c r="Q9" s="719">
        <v>190</v>
      </c>
      <c r="R9" s="719">
        <v>30</v>
      </c>
      <c r="S9" s="723">
        <v>0.21</v>
      </c>
    </row>
    <row r="10" spans="2:19" ht="27" x14ac:dyDescent="0.55000000000000004">
      <c r="B10" s="212">
        <v>375</v>
      </c>
      <c r="C10" s="727" t="s">
        <v>144</v>
      </c>
      <c r="D10" s="716"/>
      <c r="E10" s="724"/>
      <c r="F10" s="728">
        <v>200</v>
      </c>
      <c r="G10" s="729">
        <v>5.2999999999999999E-2</v>
      </c>
      <c r="H10" s="730">
        <v>0.01</v>
      </c>
      <c r="I10" s="731">
        <v>9.32</v>
      </c>
      <c r="J10" s="728">
        <v>37.33</v>
      </c>
      <c r="K10" s="721"/>
      <c r="L10" s="722"/>
      <c r="M10" s="719">
        <v>2.7E-2</v>
      </c>
      <c r="N10" s="719"/>
      <c r="O10" s="720"/>
      <c r="P10" s="722">
        <v>10.67</v>
      </c>
      <c r="Q10" s="719">
        <v>2.13</v>
      </c>
      <c r="R10" s="719">
        <v>1.2</v>
      </c>
      <c r="S10" s="723">
        <v>0.25</v>
      </c>
    </row>
    <row r="11" spans="2:19" ht="27" x14ac:dyDescent="0.25">
      <c r="C11" s="732" t="s">
        <v>1</v>
      </c>
      <c r="D11" s="733"/>
      <c r="E11" s="733"/>
      <c r="F11" s="734">
        <v>40</v>
      </c>
      <c r="G11" s="735">
        <v>3.16</v>
      </c>
      <c r="H11" s="736">
        <v>0.4</v>
      </c>
      <c r="I11" s="737">
        <v>19.32</v>
      </c>
      <c r="J11" s="734">
        <v>93.52</v>
      </c>
      <c r="K11" s="738"/>
      <c r="L11" s="739">
        <v>0.04</v>
      </c>
      <c r="M11" s="740"/>
      <c r="N11" s="740"/>
      <c r="O11" s="741">
        <v>0.52</v>
      </c>
      <c r="P11" s="739">
        <v>9.1999999999999993</v>
      </c>
      <c r="Q11" s="740">
        <v>34.799999999999997</v>
      </c>
      <c r="R11" s="740">
        <v>13.2</v>
      </c>
      <c r="S11" s="742">
        <v>0.44</v>
      </c>
    </row>
    <row r="12" spans="2:19" ht="27" x14ac:dyDescent="0.55000000000000004">
      <c r="C12" s="714"/>
      <c r="D12" s="716"/>
      <c r="E12" s="724"/>
      <c r="F12" s="717"/>
      <c r="G12" s="718"/>
      <c r="H12" s="719"/>
      <c r="I12" s="720"/>
      <c r="J12" s="717"/>
      <c r="K12" s="726"/>
      <c r="L12" s="722"/>
      <c r="M12" s="719"/>
      <c r="N12" s="719"/>
      <c r="O12" s="720"/>
      <c r="P12" s="722"/>
      <c r="Q12" s="719"/>
      <c r="R12" s="719"/>
      <c r="S12" s="723"/>
    </row>
    <row r="13" spans="2:19" ht="27" x14ac:dyDescent="0.25">
      <c r="C13" s="732"/>
      <c r="D13" s="733"/>
      <c r="E13" s="733"/>
      <c r="F13" s="734"/>
      <c r="G13" s="735"/>
      <c r="H13" s="736"/>
      <c r="I13" s="737"/>
      <c r="J13" s="734"/>
      <c r="K13" s="738"/>
      <c r="L13" s="739"/>
      <c r="M13" s="740"/>
      <c r="N13" s="740"/>
      <c r="O13" s="741"/>
      <c r="P13" s="739"/>
      <c r="Q13" s="740"/>
      <c r="R13" s="740"/>
      <c r="S13" s="742"/>
    </row>
    <row r="14" spans="2:19" ht="27.75" thickBot="1" x14ac:dyDescent="0.3">
      <c r="C14" s="727"/>
      <c r="D14" s="743"/>
      <c r="E14" s="744"/>
      <c r="F14" s="734"/>
      <c r="G14" s="735"/>
      <c r="H14" s="736"/>
      <c r="I14" s="737"/>
      <c r="J14" s="734"/>
      <c r="K14" s="738"/>
      <c r="L14" s="745"/>
      <c r="M14" s="736"/>
      <c r="N14" s="736"/>
      <c r="O14" s="737"/>
      <c r="P14" s="745"/>
      <c r="Q14" s="736"/>
      <c r="R14" s="736"/>
      <c r="S14" s="746"/>
    </row>
    <row r="15" spans="2:19" ht="27.75" thickBot="1" x14ac:dyDescent="0.3">
      <c r="C15" s="747"/>
      <c r="D15" s="748"/>
      <c r="E15" s="748" t="s">
        <v>25</v>
      </c>
      <c r="F15" s="749"/>
      <c r="G15" s="750">
        <f>SUM(G8:G14)</f>
        <v>21.273000000000003</v>
      </c>
      <c r="H15" s="750">
        <f>SUM(H8:H14)</f>
        <v>15.629999999999999</v>
      </c>
      <c r="I15" s="750">
        <f>SUM(I8:I14)</f>
        <v>66.527999999999992</v>
      </c>
      <c r="J15" s="751">
        <f>SUM(J8:J14)</f>
        <v>403.19799999999998</v>
      </c>
      <c r="K15" s="752">
        <v>0.25</v>
      </c>
      <c r="L15" s="753">
        <f t="shared" ref="L15:S15" si="0">SUM(L8:L14)</f>
        <v>0.20100000000000001</v>
      </c>
      <c r="M15" s="754">
        <f t="shared" si="0"/>
        <v>5.4370000000000003</v>
      </c>
      <c r="N15" s="754">
        <f t="shared" si="0"/>
        <v>226.28</v>
      </c>
      <c r="O15" s="754">
        <f t="shared" si="0"/>
        <v>1.05</v>
      </c>
      <c r="P15" s="753">
        <f t="shared" si="0"/>
        <v>349.08</v>
      </c>
      <c r="Q15" s="754">
        <f t="shared" si="0"/>
        <v>413.23</v>
      </c>
      <c r="R15" s="754">
        <f t="shared" si="0"/>
        <v>66.42</v>
      </c>
      <c r="S15" s="755">
        <f t="shared" si="0"/>
        <v>2.9499999999999997</v>
      </c>
    </row>
    <row r="16" spans="2:19" ht="27.75" thickBot="1" x14ac:dyDescent="0.3">
      <c r="C16" s="756" t="s">
        <v>5</v>
      </c>
      <c r="D16" s="757"/>
      <c r="E16" s="758"/>
      <c r="F16" s="759"/>
      <c r="G16" s="760"/>
      <c r="H16" s="760"/>
      <c r="I16" s="760"/>
      <c r="J16" s="759"/>
      <c r="K16" s="761"/>
      <c r="L16" s="762"/>
      <c r="M16" s="760"/>
      <c r="N16" s="760"/>
      <c r="O16" s="760"/>
      <c r="P16" s="762"/>
      <c r="Q16" s="760"/>
      <c r="R16" s="760"/>
      <c r="S16" s="763"/>
    </row>
    <row r="17" spans="2:19" ht="27" x14ac:dyDescent="0.25">
      <c r="B17" s="212">
        <v>40</v>
      </c>
      <c r="C17" s="875" t="s">
        <v>156</v>
      </c>
      <c r="D17" s="876"/>
      <c r="E17" s="877"/>
      <c r="F17" s="767">
        <v>60</v>
      </c>
      <c r="G17" s="768">
        <v>1.86</v>
      </c>
      <c r="H17" s="740">
        <v>6.84</v>
      </c>
      <c r="I17" s="741">
        <v>5.88</v>
      </c>
      <c r="J17" s="767">
        <v>92</v>
      </c>
      <c r="K17" s="761"/>
      <c r="L17" s="739">
        <v>0.05</v>
      </c>
      <c r="M17" s="740">
        <v>6</v>
      </c>
      <c r="N17" s="740">
        <v>0.02</v>
      </c>
      <c r="O17" s="741">
        <v>2.8</v>
      </c>
      <c r="P17" s="739">
        <v>11</v>
      </c>
      <c r="Q17" s="740">
        <v>40</v>
      </c>
      <c r="R17" s="740">
        <v>11</v>
      </c>
      <c r="S17" s="742">
        <v>0.5</v>
      </c>
    </row>
    <row r="18" spans="2:19" ht="27" x14ac:dyDescent="0.55000000000000004">
      <c r="B18" s="212">
        <v>88</v>
      </c>
      <c r="C18" s="714" t="s">
        <v>8</v>
      </c>
      <c r="D18" s="715"/>
      <c r="E18" s="716"/>
      <c r="F18" s="717">
        <v>250</v>
      </c>
      <c r="G18" s="718">
        <v>1.8</v>
      </c>
      <c r="H18" s="719">
        <v>4.9800000000000004</v>
      </c>
      <c r="I18" s="720">
        <v>24.042000000000002</v>
      </c>
      <c r="J18" s="717">
        <v>84.48</v>
      </c>
      <c r="K18" s="726"/>
      <c r="L18" s="722">
        <v>0.08</v>
      </c>
      <c r="M18" s="719">
        <v>18.48</v>
      </c>
      <c r="N18" s="719"/>
      <c r="O18" s="720">
        <v>2.38</v>
      </c>
      <c r="P18" s="722">
        <v>33.979999999999997</v>
      </c>
      <c r="Q18" s="719">
        <v>47.43</v>
      </c>
      <c r="R18" s="719">
        <v>22.2</v>
      </c>
      <c r="S18" s="723">
        <v>0.83</v>
      </c>
    </row>
    <row r="19" spans="2:19" ht="27" x14ac:dyDescent="0.55000000000000004">
      <c r="B19" s="212">
        <v>288</v>
      </c>
      <c r="C19" s="714" t="s">
        <v>94</v>
      </c>
      <c r="D19" s="715"/>
      <c r="E19" s="716"/>
      <c r="F19" s="717">
        <v>110</v>
      </c>
      <c r="G19" s="718">
        <v>11.52</v>
      </c>
      <c r="H19" s="719">
        <v>13.61</v>
      </c>
      <c r="I19" s="720"/>
      <c r="J19" s="717">
        <v>231.37</v>
      </c>
      <c r="K19" s="726"/>
      <c r="L19" s="722">
        <v>7.0000000000000007E-2</v>
      </c>
      <c r="M19" s="719">
        <v>0.35</v>
      </c>
      <c r="N19" s="719">
        <v>9.6999999999999993</v>
      </c>
      <c r="O19" s="720">
        <v>0.5</v>
      </c>
      <c r="P19" s="722">
        <v>155.59</v>
      </c>
      <c r="Q19" s="719">
        <v>327.14</v>
      </c>
      <c r="R19" s="719">
        <v>20.9</v>
      </c>
      <c r="S19" s="723">
        <v>0.6</v>
      </c>
    </row>
    <row r="20" spans="2:19" ht="27" x14ac:dyDescent="0.25">
      <c r="B20" s="212">
        <v>312</v>
      </c>
      <c r="C20" s="727" t="s">
        <v>52</v>
      </c>
      <c r="D20" s="743"/>
      <c r="E20" s="744"/>
      <c r="F20" s="734">
        <v>200</v>
      </c>
      <c r="G20" s="735">
        <v>4.0999999999999996</v>
      </c>
      <c r="H20" s="736">
        <v>3.1</v>
      </c>
      <c r="I20" s="737">
        <v>35.17</v>
      </c>
      <c r="J20" s="734">
        <v>146.30000000000001</v>
      </c>
      <c r="K20" s="761"/>
      <c r="L20" s="745">
        <v>1.54</v>
      </c>
      <c r="M20" s="736">
        <v>5</v>
      </c>
      <c r="N20" s="736">
        <v>44.2</v>
      </c>
      <c r="O20" s="737">
        <v>0.2</v>
      </c>
      <c r="P20" s="745">
        <v>51</v>
      </c>
      <c r="Q20" s="736">
        <v>102.6</v>
      </c>
      <c r="R20" s="736">
        <v>35.6</v>
      </c>
      <c r="S20" s="746">
        <v>1.1399999999999999</v>
      </c>
    </row>
    <row r="21" spans="2:19" ht="27" x14ac:dyDescent="0.25">
      <c r="B21" s="212">
        <v>389</v>
      </c>
      <c r="C21" s="727" t="s">
        <v>3</v>
      </c>
      <c r="D21" s="743"/>
      <c r="E21" s="744"/>
      <c r="F21" s="734">
        <v>200</v>
      </c>
      <c r="G21" s="735">
        <v>1</v>
      </c>
      <c r="H21" s="736"/>
      <c r="I21" s="737">
        <v>20.2</v>
      </c>
      <c r="J21" s="734">
        <v>84.8</v>
      </c>
      <c r="K21" s="761"/>
      <c r="L21" s="745">
        <v>2.1999999999999999E-2</v>
      </c>
      <c r="M21" s="736">
        <v>4</v>
      </c>
      <c r="N21" s="736"/>
      <c r="O21" s="737"/>
      <c r="P21" s="745">
        <v>14</v>
      </c>
      <c r="Q21" s="736">
        <v>14</v>
      </c>
      <c r="R21" s="736">
        <v>8</v>
      </c>
      <c r="S21" s="746">
        <v>2.8</v>
      </c>
    </row>
    <row r="22" spans="2:19" ht="27" x14ac:dyDescent="0.25">
      <c r="C22" s="727" t="s">
        <v>1</v>
      </c>
      <c r="D22" s="743"/>
      <c r="E22" s="734"/>
      <c r="F22" s="734">
        <v>40</v>
      </c>
      <c r="G22" s="735">
        <v>2.2400000000000002</v>
      </c>
      <c r="H22" s="736">
        <v>0.44</v>
      </c>
      <c r="I22" s="737">
        <v>19.760000000000002</v>
      </c>
      <c r="J22" s="734">
        <v>91.96</v>
      </c>
      <c r="K22" s="761"/>
      <c r="L22" s="745">
        <v>0.04</v>
      </c>
      <c r="M22" s="736"/>
      <c r="N22" s="736"/>
      <c r="O22" s="737">
        <v>0.36</v>
      </c>
      <c r="P22" s="745">
        <v>9.1999999999999993</v>
      </c>
      <c r="Q22" s="736">
        <v>42.4</v>
      </c>
      <c r="R22" s="736">
        <v>10</v>
      </c>
      <c r="S22" s="746">
        <v>1.24</v>
      </c>
    </row>
    <row r="23" spans="2:19" ht="27" x14ac:dyDescent="0.25">
      <c r="C23" s="727" t="s">
        <v>41</v>
      </c>
      <c r="D23" s="743"/>
      <c r="E23" s="734"/>
      <c r="F23" s="734">
        <v>20</v>
      </c>
      <c r="G23" s="735">
        <v>1.58</v>
      </c>
      <c r="H23" s="736">
        <v>0.2</v>
      </c>
      <c r="I23" s="737">
        <v>9.66</v>
      </c>
      <c r="J23" s="734">
        <v>46.76</v>
      </c>
      <c r="K23" s="738"/>
      <c r="L23" s="739">
        <v>0.02</v>
      </c>
      <c r="M23" s="740"/>
      <c r="N23" s="740"/>
      <c r="O23" s="741">
        <v>0.26</v>
      </c>
      <c r="P23" s="739">
        <v>4.5999999999999996</v>
      </c>
      <c r="Q23" s="740">
        <v>17.399999999999999</v>
      </c>
      <c r="R23" s="740">
        <v>6.6</v>
      </c>
      <c r="S23" s="742">
        <v>0.22</v>
      </c>
    </row>
    <row r="24" spans="2:19" ht="27.75" thickBot="1" x14ac:dyDescent="0.3">
      <c r="C24" s="727"/>
      <c r="D24" s="769"/>
      <c r="E24" s="744"/>
      <c r="F24" s="734"/>
      <c r="G24" s="735"/>
      <c r="H24" s="736"/>
      <c r="I24" s="737"/>
      <c r="J24" s="734"/>
      <c r="K24" s="761"/>
      <c r="L24" s="745"/>
      <c r="M24" s="736"/>
      <c r="N24" s="736"/>
      <c r="O24" s="737"/>
      <c r="P24" s="745"/>
      <c r="Q24" s="736"/>
      <c r="R24" s="736"/>
      <c r="S24" s="746"/>
    </row>
    <row r="25" spans="2:19" ht="27.75" thickBot="1" x14ac:dyDescent="0.3">
      <c r="C25" s="770"/>
      <c r="D25" s="771"/>
      <c r="E25" s="771" t="s">
        <v>25</v>
      </c>
      <c r="F25" s="772"/>
      <c r="G25" s="754">
        <f>SUM(G17:G24)</f>
        <v>24.1</v>
      </c>
      <c r="H25" s="754">
        <f>SUM(H17:H24)</f>
        <v>29.17</v>
      </c>
      <c r="I25" s="754">
        <f>SUM(I17:I24)</f>
        <v>114.712</v>
      </c>
      <c r="J25" s="773">
        <f>SUM(J17:J24)</f>
        <v>777.67000000000007</v>
      </c>
      <c r="K25" s="752">
        <v>0.35</v>
      </c>
      <c r="L25" s="753">
        <f t="shared" ref="L25:S25" si="1">SUM(L17:L24)</f>
        <v>1.8220000000000001</v>
      </c>
      <c r="M25" s="754">
        <f t="shared" si="1"/>
        <v>33.83</v>
      </c>
      <c r="N25" s="754">
        <f t="shared" si="1"/>
        <v>53.92</v>
      </c>
      <c r="O25" s="754">
        <f t="shared" si="1"/>
        <v>6.5</v>
      </c>
      <c r="P25" s="753">
        <f t="shared" si="1"/>
        <v>279.37</v>
      </c>
      <c r="Q25" s="754">
        <f t="shared" si="1"/>
        <v>590.96999999999991</v>
      </c>
      <c r="R25" s="754">
        <f t="shared" si="1"/>
        <v>114.3</v>
      </c>
      <c r="S25" s="755">
        <f t="shared" si="1"/>
        <v>7.33</v>
      </c>
    </row>
    <row r="26" spans="2:19" ht="27.75" thickBot="1" x14ac:dyDescent="0.3">
      <c r="C26" s="774"/>
      <c r="D26" s="757"/>
      <c r="E26" s="758"/>
      <c r="F26" s="759"/>
      <c r="G26" s="760"/>
      <c r="H26" s="760"/>
      <c r="I26" s="760"/>
      <c r="J26" s="759"/>
      <c r="K26" s="761"/>
      <c r="L26" s="762"/>
      <c r="M26" s="760"/>
      <c r="N26" s="760"/>
      <c r="O26" s="760"/>
      <c r="P26" s="762"/>
      <c r="Q26" s="760"/>
      <c r="R26" s="760"/>
      <c r="S26" s="763"/>
    </row>
    <row r="27" spans="2:19" ht="27" x14ac:dyDescent="0.55000000000000004">
      <c r="C27" s="775"/>
      <c r="D27" s="716"/>
      <c r="E27" s="724"/>
      <c r="F27" s="717"/>
      <c r="G27" s="718"/>
      <c r="H27" s="719"/>
      <c r="I27" s="720"/>
      <c r="J27" s="717"/>
      <c r="K27" s="726"/>
      <c r="L27" s="722"/>
      <c r="M27" s="719"/>
      <c r="N27" s="719"/>
      <c r="O27" s="720"/>
      <c r="P27" s="722"/>
      <c r="Q27" s="719"/>
      <c r="R27" s="719"/>
      <c r="S27" s="723"/>
    </row>
    <row r="28" spans="2:19" ht="27.75" thickBot="1" x14ac:dyDescent="0.6">
      <c r="C28" s="714"/>
      <c r="D28" s="716"/>
      <c r="E28" s="724"/>
      <c r="F28" s="734"/>
      <c r="G28" s="735"/>
      <c r="H28" s="736"/>
      <c r="I28" s="737"/>
      <c r="J28" s="734"/>
      <c r="K28" s="761"/>
      <c r="L28" s="745"/>
      <c r="M28" s="736"/>
      <c r="N28" s="736"/>
      <c r="O28" s="737"/>
      <c r="P28" s="745"/>
      <c r="Q28" s="736"/>
      <c r="R28" s="736"/>
      <c r="S28" s="746"/>
    </row>
    <row r="29" spans="2:19" ht="27.75" thickBot="1" x14ac:dyDescent="0.3">
      <c r="C29" s="776"/>
      <c r="D29" s="777"/>
      <c r="E29" s="776"/>
      <c r="F29" s="778"/>
      <c r="G29" s="779"/>
      <c r="H29" s="779"/>
      <c r="I29" s="779"/>
      <c r="J29" s="778"/>
      <c r="K29" s="780"/>
      <c r="L29" s="781"/>
      <c r="M29" s="782"/>
      <c r="N29" s="782"/>
      <c r="O29" s="783"/>
      <c r="P29" s="781"/>
      <c r="Q29" s="782"/>
      <c r="R29" s="782"/>
      <c r="S29" s="784"/>
    </row>
    <row r="30" spans="2:19" ht="27.75" thickBot="1" x14ac:dyDescent="0.3">
      <c r="C30" s="776"/>
      <c r="D30" s="777"/>
      <c r="E30" s="777"/>
      <c r="F30" s="778"/>
      <c r="G30" s="779"/>
      <c r="H30" s="779"/>
      <c r="I30" s="779"/>
      <c r="J30" s="778"/>
      <c r="K30" s="785"/>
      <c r="L30" s="786"/>
      <c r="M30" s="787"/>
      <c r="N30" s="787"/>
      <c r="O30" s="783"/>
      <c r="P30" s="788"/>
      <c r="Q30" s="787"/>
      <c r="R30" s="787"/>
      <c r="S30" s="789"/>
    </row>
    <row r="31" spans="2:19" ht="27.75" thickBot="1" x14ac:dyDescent="0.3">
      <c r="C31" s="790"/>
      <c r="D31" s="791"/>
      <c r="E31" s="792" t="s">
        <v>45</v>
      </c>
      <c r="F31" s="793"/>
      <c r="G31" s="792">
        <f>G15+G25+G29</f>
        <v>45.373000000000005</v>
      </c>
      <c r="H31" s="792">
        <f>H15+H25+H29</f>
        <v>44.8</v>
      </c>
      <c r="I31" s="794">
        <f>I15+I25+I29</f>
        <v>181.24</v>
      </c>
      <c r="J31" s="795" t="s">
        <v>27</v>
      </c>
      <c r="K31" s="795" t="s">
        <v>28</v>
      </c>
      <c r="L31" s="796">
        <f t="shared" ref="L31:S31" si="2">L15+L25+L29</f>
        <v>2.0230000000000001</v>
      </c>
      <c r="M31" s="797">
        <f t="shared" si="2"/>
        <v>39.266999999999996</v>
      </c>
      <c r="N31" s="797">
        <f t="shared" si="2"/>
        <v>280.2</v>
      </c>
      <c r="O31" s="797">
        <f t="shared" si="2"/>
        <v>7.55</v>
      </c>
      <c r="P31" s="797">
        <f t="shared" si="2"/>
        <v>628.45000000000005</v>
      </c>
      <c r="Q31" s="797">
        <f t="shared" si="2"/>
        <v>1004.1999999999999</v>
      </c>
      <c r="R31" s="797">
        <f t="shared" si="2"/>
        <v>180.72</v>
      </c>
      <c r="S31" s="798">
        <f t="shared" si="2"/>
        <v>10.28</v>
      </c>
    </row>
    <row r="32" spans="2:19" ht="27.75" thickBot="1" x14ac:dyDescent="0.3">
      <c r="C32" s="799"/>
      <c r="D32" s="800"/>
      <c r="E32" s="800"/>
      <c r="F32" s="801"/>
      <c r="G32" s="802"/>
      <c r="H32" s="802"/>
      <c r="I32" s="802"/>
      <c r="J32" s="803">
        <f>J15+J25+J29</f>
        <v>1180.8679999999999</v>
      </c>
      <c r="K32" s="804">
        <f>K15+K25+K29</f>
        <v>0.6</v>
      </c>
      <c r="L32" s="805"/>
      <c r="M32" s="806"/>
      <c r="N32" s="806"/>
      <c r="O32" s="806"/>
      <c r="P32" s="806"/>
      <c r="Q32" s="806"/>
      <c r="R32" s="806"/>
      <c r="S32" s="807"/>
    </row>
    <row r="33" spans="2:19" ht="27.75" thickBot="1" x14ac:dyDescent="0.3">
      <c r="C33" s="808"/>
      <c r="D33" s="809"/>
      <c r="E33" s="809"/>
      <c r="F33" s="810"/>
      <c r="G33" s="811"/>
      <c r="H33" s="811"/>
      <c r="I33" s="811"/>
      <c r="J33" s="812"/>
      <c r="K33" s="812"/>
      <c r="L33" s="813"/>
      <c r="M33" s="811"/>
      <c r="N33" s="811"/>
      <c r="O33" s="811"/>
      <c r="P33" s="813"/>
      <c r="Q33" s="811"/>
      <c r="R33" s="811"/>
      <c r="S33" s="814"/>
    </row>
    <row r="34" spans="2:19" ht="27.75" thickBot="1" x14ac:dyDescent="0.3">
      <c r="C34" s="790" t="s">
        <v>59</v>
      </c>
      <c r="D34" s="791"/>
      <c r="E34" s="791"/>
      <c r="F34" s="772"/>
      <c r="G34" s="815"/>
      <c r="H34" s="815"/>
      <c r="I34" s="815"/>
      <c r="J34" s="816"/>
      <c r="K34" s="816"/>
      <c r="L34" s="817"/>
      <c r="M34" s="815"/>
      <c r="N34" s="815"/>
      <c r="O34" s="815"/>
      <c r="P34" s="817"/>
      <c r="Q34" s="815"/>
      <c r="R34" s="815"/>
      <c r="S34" s="818"/>
    </row>
    <row r="35" spans="2:19" ht="27.75" thickBot="1" x14ac:dyDescent="0.3">
      <c r="C35" s="819" t="str">
        <f>C4</f>
        <v>День       :  11</v>
      </c>
      <c r="D35" s="820"/>
      <c r="E35" s="820"/>
      <c r="F35" s="821" t="s">
        <v>17</v>
      </c>
      <c r="G35" s="822"/>
      <c r="H35" s="823" t="s">
        <v>22</v>
      </c>
      <c r="I35" s="800"/>
      <c r="J35" s="824" t="s">
        <v>23</v>
      </c>
      <c r="K35" s="824"/>
      <c r="L35" s="799"/>
      <c r="M35" s="800" t="s">
        <v>30</v>
      </c>
      <c r="N35" s="800"/>
      <c r="O35" s="800"/>
      <c r="P35" s="825" t="s">
        <v>29</v>
      </c>
      <c r="Q35" s="800"/>
      <c r="R35" s="800"/>
      <c r="S35" s="826"/>
    </row>
    <row r="36" spans="2:19" ht="27.75" thickBot="1" x14ac:dyDescent="0.3">
      <c r="C36" s="774" t="s">
        <v>42</v>
      </c>
      <c r="D36" s="792"/>
      <c r="E36" s="791"/>
      <c r="F36" s="759" t="s">
        <v>18</v>
      </c>
      <c r="G36" s="818" t="s">
        <v>19</v>
      </c>
      <c r="H36" s="816" t="s">
        <v>20</v>
      </c>
      <c r="I36" s="817" t="s">
        <v>21</v>
      </c>
      <c r="J36" s="759" t="s">
        <v>24</v>
      </c>
      <c r="K36" s="738"/>
      <c r="L36" s="827" t="s">
        <v>38</v>
      </c>
      <c r="M36" s="828" t="s">
        <v>33</v>
      </c>
      <c r="N36" s="828" t="s">
        <v>34</v>
      </c>
      <c r="O36" s="828" t="s">
        <v>35</v>
      </c>
      <c r="P36" s="829" t="s">
        <v>31</v>
      </c>
      <c r="Q36" s="823" t="s">
        <v>32</v>
      </c>
      <c r="R36" s="823" t="s">
        <v>37</v>
      </c>
      <c r="S36" s="830" t="s">
        <v>36</v>
      </c>
    </row>
    <row r="37" spans="2:19" ht="27.75" thickBot="1" x14ac:dyDescent="0.3">
      <c r="C37" s="831"/>
      <c r="D37" s="831"/>
      <c r="E37" s="832"/>
      <c r="F37" s="833"/>
      <c r="G37" s="834"/>
      <c r="H37" s="834"/>
      <c r="I37" s="834"/>
      <c r="J37" s="835"/>
      <c r="K37" s="835"/>
      <c r="L37" s="836"/>
      <c r="M37" s="834"/>
      <c r="N37" s="834"/>
      <c r="O37" s="834"/>
      <c r="P37" s="836"/>
      <c r="Q37" s="834"/>
      <c r="R37" s="834"/>
      <c r="S37" s="834"/>
    </row>
    <row r="38" spans="2:19" ht="27.75" thickBot="1" x14ac:dyDescent="0.3">
      <c r="C38" s="756" t="s">
        <v>6</v>
      </c>
      <c r="D38" s="837"/>
      <c r="E38" s="758"/>
      <c r="F38" s="759"/>
      <c r="G38" s="838"/>
      <c r="H38" s="838"/>
      <c r="I38" s="838"/>
      <c r="J38" s="738"/>
      <c r="K38" s="738"/>
      <c r="L38" s="839"/>
      <c r="M38" s="838"/>
      <c r="N38" s="838"/>
      <c r="O38" s="838"/>
      <c r="P38" s="840"/>
      <c r="Q38" s="841"/>
      <c r="R38" s="841"/>
      <c r="S38" s="842"/>
    </row>
    <row r="39" spans="2:19" ht="27" x14ac:dyDescent="0.55000000000000004">
      <c r="B39" s="389">
        <v>40</v>
      </c>
      <c r="C39" s="714" t="s">
        <v>48</v>
      </c>
      <c r="D39" s="715"/>
      <c r="E39" s="716"/>
      <c r="F39" s="717">
        <v>170</v>
      </c>
      <c r="G39" s="718">
        <v>11.02</v>
      </c>
      <c r="H39" s="719">
        <v>13.02</v>
      </c>
      <c r="I39" s="720">
        <v>27.7</v>
      </c>
      <c r="J39" s="717">
        <v>219.41</v>
      </c>
      <c r="K39" s="721"/>
      <c r="L39" s="722">
        <v>0.122</v>
      </c>
      <c r="M39" s="719">
        <v>5.33</v>
      </c>
      <c r="N39" s="719">
        <v>260.88</v>
      </c>
      <c r="O39" s="720">
        <v>0.67</v>
      </c>
      <c r="P39" s="722">
        <v>116.51</v>
      </c>
      <c r="Q39" s="719">
        <v>235.68</v>
      </c>
      <c r="R39" s="719">
        <v>26.31</v>
      </c>
      <c r="S39" s="723">
        <v>2.6</v>
      </c>
    </row>
    <row r="40" spans="2:19" ht="27" x14ac:dyDescent="0.55000000000000004">
      <c r="B40" s="212">
        <v>386</v>
      </c>
      <c r="C40" s="714" t="s">
        <v>84</v>
      </c>
      <c r="D40" s="716"/>
      <c r="E40" s="724"/>
      <c r="F40" s="717">
        <v>200</v>
      </c>
      <c r="G40" s="718">
        <v>8.48</v>
      </c>
      <c r="H40" s="719">
        <v>3.008</v>
      </c>
      <c r="I40" s="720">
        <v>11.808</v>
      </c>
      <c r="J40" s="725">
        <v>107.008</v>
      </c>
      <c r="K40" s="726"/>
      <c r="L40" s="722">
        <v>6.4000000000000001E-2</v>
      </c>
      <c r="M40" s="719">
        <v>1.2</v>
      </c>
      <c r="N40" s="719">
        <v>20</v>
      </c>
      <c r="O40" s="720"/>
      <c r="P40" s="722">
        <v>248</v>
      </c>
      <c r="Q40" s="719">
        <v>190</v>
      </c>
      <c r="R40" s="719">
        <v>30</v>
      </c>
      <c r="S40" s="723">
        <v>0.21</v>
      </c>
    </row>
    <row r="41" spans="2:19" ht="27" x14ac:dyDescent="0.55000000000000004">
      <c r="B41" s="212">
        <v>375</v>
      </c>
      <c r="C41" s="727" t="s">
        <v>144</v>
      </c>
      <c r="D41" s="716"/>
      <c r="E41" s="724"/>
      <c r="F41" s="728">
        <v>200</v>
      </c>
      <c r="G41" s="729">
        <v>5.2999999999999999E-2</v>
      </c>
      <c r="H41" s="730">
        <v>0.01</v>
      </c>
      <c r="I41" s="731">
        <v>9.32</v>
      </c>
      <c r="J41" s="728">
        <v>37.33</v>
      </c>
      <c r="K41" s="721"/>
      <c r="L41" s="722"/>
      <c r="M41" s="719">
        <v>2.7E-2</v>
      </c>
      <c r="N41" s="719"/>
      <c r="O41" s="720"/>
      <c r="P41" s="722">
        <v>10.67</v>
      </c>
      <c r="Q41" s="719">
        <v>2.13</v>
      </c>
      <c r="R41" s="719">
        <v>1.2</v>
      </c>
      <c r="S41" s="723">
        <v>0.25</v>
      </c>
    </row>
    <row r="42" spans="2:19" ht="27" x14ac:dyDescent="0.55000000000000004">
      <c r="C42" s="714" t="s">
        <v>1</v>
      </c>
      <c r="D42" s="716"/>
      <c r="E42" s="843"/>
      <c r="F42" s="728">
        <v>50</v>
      </c>
      <c r="G42" s="729">
        <v>3.95</v>
      </c>
      <c r="H42" s="730">
        <v>0.5</v>
      </c>
      <c r="I42" s="731">
        <v>24.15</v>
      </c>
      <c r="J42" s="728">
        <v>116.9</v>
      </c>
      <c r="K42" s="721"/>
      <c r="L42" s="844">
        <v>0.05</v>
      </c>
      <c r="M42" s="730"/>
      <c r="N42" s="730"/>
      <c r="O42" s="731">
        <v>0.65</v>
      </c>
      <c r="P42" s="844">
        <v>11.5</v>
      </c>
      <c r="Q42" s="730">
        <v>43.5</v>
      </c>
      <c r="R42" s="730">
        <v>16.5</v>
      </c>
      <c r="S42" s="845">
        <v>0.55000000000000004</v>
      </c>
    </row>
    <row r="43" spans="2:19" ht="27" x14ac:dyDescent="0.55000000000000004">
      <c r="C43" s="714"/>
      <c r="D43" s="716"/>
      <c r="E43" s="724"/>
      <c r="F43" s="717"/>
      <c r="G43" s="718"/>
      <c r="H43" s="719"/>
      <c r="I43" s="720"/>
      <c r="J43" s="717"/>
      <c r="K43" s="726"/>
      <c r="L43" s="722"/>
      <c r="M43" s="719"/>
      <c r="N43" s="719"/>
      <c r="O43" s="720"/>
      <c r="P43" s="722"/>
      <c r="Q43" s="719"/>
      <c r="R43" s="719"/>
      <c r="S43" s="723"/>
    </row>
    <row r="44" spans="2:19" ht="27" x14ac:dyDescent="0.55000000000000004">
      <c r="C44" s="714"/>
      <c r="D44" s="716"/>
      <c r="E44" s="843"/>
      <c r="F44" s="728"/>
      <c r="G44" s="729"/>
      <c r="H44" s="730"/>
      <c r="I44" s="731"/>
      <c r="J44" s="728"/>
      <c r="K44" s="721"/>
      <c r="L44" s="844"/>
      <c r="M44" s="730"/>
      <c r="N44" s="730"/>
      <c r="O44" s="731"/>
      <c r="P44" s="844"/>
      <c r="Q44" s="730"/>
      <c r="R44" s="730"/>
      <c r="S44" s="845"/>
    </row>
    <row r="45" spans="2:19" ht="27.75" thickBot="1" x14ac:dyDescent="0.6">
      <c r="C45" s="714"/>
      <c r="D45" s="716"/>
      <c r="E45" s="843"/>
      <c r="F45" s="728"/>
      <c r="G45" s="729"/>
      <c r="H45" s="730"/>
      <c r="I45" s="731"/>
      <c r="J45" s="728"/>
      <c r="K45" s="721"/>
      <c r="L45" s="844"/>
      <c r="M45" s="730"/>
      <c r="N45" s="730"/>
      <c r="O45" s="731"/>
      <c r="P45" s="844"/>
      <c r="Q45" s="730"/>
      <c r="R45" s="730"/>
      <c r="S45" s="845"/>
    </row>
    <row r="46" spans="2:19" ht="27.75" thickBot="1" x14ac:dyDescent="0.3">
      <c r="C46" s="747"/>
      <c r="D46" s="748"/>
      <c r="E46" s="748" t="s">
        <v>25</v>
      </c>
      <c r="F46" s="749"/>
      <c r="G46" s="750">
        <f>SUM(G39:G45)</f>
        <v>23.503</v>
      </c>
      <c r="H46" s="750">
        <f>SUM(H39:H45)</f>
        <v>16.538</v>
      </c>
      <c r="I46" s="750">
        <f>SUM(I39:I45)</f>
        <v>72.977999999999994</v>
      </c>
      <c r="J46" s="846">
        <f>SUM(J39:J45)</f>
        <v>480.64800000000002</v>
      </c>
      <c r="K46" s="752">
        <v>0.25</v>
      </c>
      <c r="L46" s="753">
        <f t="shared" ref="L46:S46" si="3">SUM(L39:L45)</f>
        <v>0.23599999999999999</v>
      </c>
      <c r="M46" s="754">
        <f t="shared" si="3"/>
        <v>6.5570000000000004</v>
      </c>
      <c r="N46" s="754">
        <f t="shared" si="3"/>
        <v>280.88</v>
      </c>
      <c r="O46" s="754">
        <f t="shared" si="3"/>
        <v>1.32</v>
      </c>
      <c r="P46" s="753">
        <f t="shared" si="3"/>
        <v>386.68</v>
      </c>
      <c r="Q46" s="754">
        <f t="shared" si="3"/>
        <v>471.31</v>
      </c>
      <c r="R46" s="754">
        <f t="shared" si="3"/>
        <v>74.010000000000005</v>
      </c>
      <c r="S46" s="755">
        <f t="shared" si="3"/>
        <v>3.6100000000000003</v>
      </c>
    </row>
    <row r="47" spans="2:19" ht="27.75" thickBot="1" x14ac:dyDescent="0.3">
      <c r="C47" s="756" t="s">
        <v>5</v>
      </c>
      <c r="D47" s="757"/>
      <c r="E47" s="758"/>
      <c r="F47" s="759"/>
      <c r="G47" s="760"/>
      <c r="H47" s="760"/>
      <c r="I47" s="760"/>
      <c r="J47" s="759"/>
      <c r="K47" s="761"/>
      <c r="L47" s="762"/>
      <c r="M47" s="760"/>
      <c r="N47" s="760"/>
      <c r="O47" s="760"/>
      <c r="P47" s="847"/>
      <c r="Q47" s="848"/>
      <c r="R47" s="848"/>
      <c r="S47" s="849"/>
    </row>
    <row r="48" spans="2:19" ht="27" x14ac:dyDescent="0.25">
      <c r="B48" s="212">
        <v>50</v>
      </c>
      <c r="C48" s="764" t="s">
        <v>156</v>
      </c>
      <c r="D48" s="765"/>
      <c r="E48" s="766"/>
      <c r="F48" s="767">
        <v>60</v>
      </c>
      <c r="G48" s="768">
        <v>1.86</v>
      </c>
      <c r="H48" s="740">
        <v>6.84</v>
      </c>
      <c r="I48" s="741">
        <v>5.88</v>
      </c>
      <c r="J48" s="767">
        <v>92</v>
      </c>
      <c r="K48" s="761"/>
      <c r="L48" s="739">
        <v>0.05</v>
      </c>
      <c r="M48" s="740">
        <v>6</v>
      </c>
      <c r="N48" s="740">
        <v>0.02</v>
      </c>
      <c r="O48" s="741">
        <v>2.8</v>
      </c>
      <c r="P48" s="739">
        <v>11</v>
      </c>
      <c r="Q48" s="740">
        <v>40</v>
      </c>
      <c r="R48" s="740">
        <v>11</v>
      </c>
      <c r="S48" s="742">
        <v>0.5</v>
      </c>
    </row>
    <row r="49" spans="2:19" ht="27" x14ac:dyDescent="0.55000000000000004">
      <c r="B49" s="212">
        <v>88</v>
      </c>
      <c r="C49" s="714" t="s">
        <v>8</v>
      </c>
      <c r="D49" s="715"/>
      <c r="E49" s="716"/>
      <c r="F49" s="717">
        <v>250</v>
      </c>
      <c r="G49" s="718">
        <v>1.8</v>
      </c>
      <c r="H49" s="719">
        <v>4.9800000000000004</v>
      </c>
      <c r="I49" s="720">
        <v>24.042000000000002</v>
      </c>
      <c r="J49" s="717">
        <v>84.48</v>
      </c>
      <c r="K49" s="726"/>
      <c r="L49" s="722">
        <v>0.08</v>
      </c>
      <c r="M49" s="719">
        <v>18.48</v>
      </c>
      <c r="N49" s="719"/>
      <c r="O49" s="720">
        <v>2.38</v>
      </c>
      <c r="P49" s="722">
        <v>33.979999999999997</v>
      </c>
      <c r="Q49" s="719">
        <v>47.43</v>
      </c>
      <c r="R49" s="719">
        <v>22.2</v>
      </c>
      <c r="S49" s="723">
        <v>0.83</v>
      </c>
    </row>
    <row r="50" spans="2:19" ht="27" x14ac:dyDescent="0.55000000000000004">
      <c r="B50" s="212">
        <v>288</v>
      </c>
      <c r="C50" s="714" t="s">
        <v>94</v>
      </c>
      <c r="D50" s="715"/>
      <c r="E50" s="716"/>
      <c r="F50" s="717">
        <v>135</v>
      </c>
      <c r="G50" s="718">
        <v>11.63</v>
      </c>
      <c r="H50" s="719">
        <v>13.98</v>
      </c>
      <c r="I50" s="720"/>
      <c r="J50" s="717">
        <v>288.87</v>
      </c>
      <c r="K50" s="726"/>
      <c r="L50" s="722">
        <v>5.5E-2</v>
      </c>
      <c r="M50" s="719">
        <v>0.3</v>
      </c>
      <c r="N50" s="719">
        <v>8.7200000000000006</v>
      </c>
      <c r="O50" s="720">
        <v>0.44</v>
      </c>
      <c r="P50" s="722">
        <v>117.78</v>
      </c>
      <c r="Q50" s="719">
        <v>260.35000000000002</v>
      </c>
      <c r="R50" s="719">
        <v>18.8</v>
      </c>
      <c r="S50" s="723">
        <v>0.54</v>
      </c>
    </row>
    <row r="51" spans="2:19" ht="27" x14ac:dyDescent="0.25">
      <c r="B51" s="212">
        <v>312</v>
      </c>
      <c r="C51" s="727" t="s">
        <v>52</v>
      </c>
      <c r="D51" s="743"/>
      <c r="E51" s="744"/>
      <c r="F51" s="734">
        <v>200</v>
      </c>
      <c r="G51" s="735">
        <v>4.0999999999999996</v>
      </c>
      <c r="H51" s="736">
        <v>3.1</v>
      </c>
      <c r="I51" s="737">
        <v>35.17</v>
      </c>
      <c r="J51" s="734">
        <v>146.30000000000001</v>
      </c>
      <c r="K51" s="761"/>
      <c r="L51" s="745">
        <v>1.54</v>
      </c>
      <c r="M51" s="736">
        <v>5</v>
      </c>
      <c r="N51" s="736">
        <v>44.2</v>
      </c>
      <c r="O51" s="737">
        <v>0.2</v>
      </c>
      <c r="P51" s="745">
        <v>51</v>
      </c>
      <c r="Q51" s="736">
        <v>102.6</v>
      </c>
      <c r="R51" s="736">
        <v>35.6</v>
      </c>
      <c r="S51" s="746">
        <v>1.1399999999999999</v>
      </c>
    </row>
    <row r="52" spans="2:19" ht="27" x14ac:dyDescent="0.25">
      <c r="B52" s="212">
        <v>389</v>
      </c>
      <c r="C52" s="727" t="s">
        <v>3</v>
      </c>
      <c r="D52" s="743"/>
      <c r="E52" s="744"/>
      <c r="F52" s="734">
        <v>200</v>
      </c>
      <c r="G52" s="735">
        <v>1</v>
      </c>
      <c r="H52" s="736"/>
      <c r="I52" s="737">
        <v>20.2</v>
      </c>
      <c r="J52" s="734">
        <v>84.8</v>
      </c>
      <c r="K52" s="761"/>
      <c r="L52" s="745">
        <v>2.1999999999999999E-2</v>
      </c>
      <c r="M52" s="736">
        <v>4</v>
      </c>
      <c r="N52" s="736"/>
      <c r="O52" s="737"/>
      <c r="P52" s="745">
        <v>14</v>
      </c>
      <c r="Q52" s="736">
        <v>14</v>
      </c>
      <c r="R52" s="736">
        <v>8</v>
      </c>
      <c r="S52" s="746">
        <v>2.8</v>
      </c>
    </row>
    <row r="53" spans="2:19" ht="27" x14ac:dyDescent="0.55000000000000004">
      <c r="C53" s="850" t="s">
        <v>41</v>
      </c>
      <c r="D53" s="851"/>
      <c r="E53" s="843"/>
      <c r="F53" s="728">
        <v>60</v>
      </c>
      <c r="G53" s="729">
        <v>3.36</v>
      </c>
      <c r="H53" s="730">
        <v>0.66</v>
      </c>
      <c r="I53" s="731">
        <v>29.64</v>
      </c>
      <c r="J53" s="728">
        <v>137.94</v>
      </c>
      <c r="K53" s="726"/>
      <c r="L53" s="722">
        <v>7.0000000000000007E-2</v>
      </c>
      <c r="M53" s="719"/>
      <c r="N53" s="719"/>
      <c r="O53" s="720">
        <v>0.54</v>
      </c>
      <c r="P53" s="722">
        <v>13.8</v>
      </c>
      <c r="Q53" s="719">
        <v>63.6</v>
      </c>
      <c r="R53" s="719">
        <v>15</v>
      </c>
      <c r="S53" s="723">
        <v>1.86</v>
      </c>
    </row>
    <row r="54" spans="2:19" ht="27.75" thickBot="1" x14ac:dyDescent="0.6">
      <c r="C54" s="850" t="s">
        <v>1</v>
      </c>
      <c r="D54" s="851"/>
      <c r="E54" s="843"/>
      <c r="F54" s="728">
        <v>30</v>
      </c>
      <c r="G54" s="729">
        <v>2.37</v>
      </c>
      <c r="H54" s="730">
        <v>0.3</v>
      </c>
      <c r="I54" s="731">
        <v>14.49</v>
      </c>
      <c r="J54" s="728">
        <v>70.14</v>
      </c>
      <c r="K54" s="726"/>
      <c r="L54" s="844">
        <v>0.03</v>
      </c>
      <c r="M54" s="730"/>
      <c r="N54" s="730"/>
      <c r="O54" s="731">
        <v>0.39</v>
      </c>
      <c r="P54" s="844">
        <v>6.9</v>
      </c>
      <c r="Q54" s="730">
        <v>26.1</v>
      </c>
      <c r="R54" s="730">
        <v>9.9</v>
      </c>
      <c r="S54" s="845">
        <v>0.33</v>
      </c>
    </row>
    <row r="55" spans="2:19" ht="27.75" thickBot="1" x14ac:dyDescent="0.3">
      <c r="C55" s="852"/>
      <c r="D55" s="853"/>
      <c r="E55" s="748" t="s">
        <v>25</v>
      </c>
      <c r="F55" s="772"/>
      <c r="G55" s="754">
        <f>SUM(G48:G54)</f>
        <v>26.12</v>
      </c>
      <c r="H55" s="754">
        <f>SUM(H48:H54)</f>
        <v>29.860000000000003</v>
      </c>
      <c r="I55" s="754">
        <f>SUM(I48:I54)</f>
        <v>129.422</v>
      </c>
      <c r="J55" s="773">
        <f>SUM(J48:J54)</f>
        <v>904.53000000000009</v>
      </c>
      <c r="K55" s="854">
        <v>0.35</v>
      </c>
      <c r="L55" s="753">
        <f t="shared" ref="L55:S55" si="4">SUM(L48:L54)</f>
        <v>1.8470000000000002</v>
      </c>
      <c r="M55" s="754">
        <f t="shared" si="4"/>
        <v>33.78</v>
      </c>
      <c r="N55" s="754">
        <f t="shared" si="4"/>
        <v>52.940000000000005</v>
      </c>
      <c r="O55" s="754">
        <f t="shared" si="4"/>
        <v>6.75</v>
      </c>
      <c r="P55" s="753">
        <f t="shared" si="4"/>
        <v>248.46</v>
      </c>
      <c r="Q55" s="754">
        <f t="shared" si="4"/>
        <v>554.08000000000004</v>
      </c>
      <c r="R55" s="754">
        <f t="shared" si="4"/>
        <v>120.5</v>
      </c>
      <c r="S55" s="755">
        <f t="shared" si="4"/>
        <v>8</v>
      </c>
    </row>
    <row r="56" spans="2:19" ht="27.75" thickBot="1" x14ac:dyDescent="0.3">
      <c r="C56" s="855"/>
      <c r="D56" s="758"/>
      <c r="E56" s="758"/>
      <c r="F56" s="759"/>
      <c r="G56" s="828"/>
      <c r="H56" s="828"/>
      <c r="I56" s="828"/>
      <c r="J56" s="761"/>
      <c r="K56" s="856"/>
      <c r="L56" s="827"/>
      <c r="M56" s="828"/>
      <c r="N56" s="828"/>
      <c r="O56" s="828"/>
      <c r="P56" s="827"/>
      <c r="Q56" s="828"/>
      <c r="R56" s="828"/>
      <c r="S56" s="857"/>
    </row>
    <row r="57" spans="2:19" ht="27.75" thickBot="1" x14ac:dyDescent="0.3">
      <c r="C57" s="774"/>
      <c r="D57" s="757"/>
      <c r="E57" s="758"/>
      <c r="F57" s="759"/>
      <c r="G57" s="760"/>
      <c r="H57" s="760"/>
      <c r="I57" s="760"/>
      <c r="J57" s="759"/>
      <c r="K57" s="761"/>
      <c r="L57" s="762"/>
      <c r="M57" s="760"/>
      <c r="N57" s="760"/>
      <c r="O57" s="760"/>
      <c r="P57" s="762"/>
      <c r="Q57" s="760"/>
      <c r="R57" s="760"/>
      <c r="S57" s="763"/>
    </row>
    <row r="58" spans="2:19" ht="27" x14ac:dyDescent="0.55000000000000004">
      <c r="C58" s="775"/>
      <c r="D58" s="716"/>
      <c r="E58" s="724"/>
      <c r="F58" s="717"/>
      <c r="G58" s="718"/>
      <c r="H58" s="719"/>
      <c r="I58" s="720"/>
      <c r="J58" s="717"/>
      <c r="K58" s="726"/>
      <c r="L58" s="722"/>
      <c r="M58" s="719"/>
      <c r="N58" s="719"/>
      <c r="O58" s="720"/>
      <c r="P58" s="722"/>
      <c r="Q58" s="719"/>
      <c r="R58" s="719"/>
      <c r="S58" s="723"/>
    </row>
    <row r="59" spans="2:19" ht="27.75" thickBot="1" x14ac:dyDescent="0.6">
      <c r="C59" s="714"/>
      <c r="D59" s="716"/>
      <c r="E59" s="724"/>
      <c r="F59" s="734"/>
      <c r="G59" s="735"/>
      <c r="H59" s="736"/>
      <c r="I59" s="737"/>
      <c r="J59" s="734"/>
      <c r="K59" s="761"/>
      <c r="L59" s="745"/>
      <c r="M59" s="736"/>
      <c r="N59" s="736"/>
      <c r="O59" s="737"/>
      <c r="P59" s="745"/>
      <c r="Q59" s="736"/>
      <c r="R59" s="736"/>
      <c r="S59" s="746"/>
    </row>
    <row r="60" spans="2:19" ht="27.75" thickBot="1" x14ac:dyDescent="0.3">
      <c r="C60" s="776"/>
      <c r="D60" s="777"/>
      <c r="E60" s="776"/>
      <c r="F60" s="778"/>
      <c r="G60" s="779"/>
      <c r="H60" s="779"/>
      <c r="I60" s="779"/>
      <c r="J60" s="778"/>
      <c r="K60" s="780"/>
      <c r="L60" s="781"/>
      <c r="M60" s="787"/>
      <c r="N60" s="787"/>
      <c r="O60" s="783"/>
      <c r="P60" s="858"/>
      <c r="Q60" s="859"/>
      <c r="R60" s="859"/>
      <c r="S60" s="860"/>
    </row>
    <row r="61" spans="2:19" ht="27.75" thickBot="1" x14ac:dyDescent="0.3">
      <c r="C61" s="776"/>
      <c r="D61" s="777"/>
      <c r="E61" s="777"/>
      <c r="F61" s="778"/>
      <c r="G61" s="779"/>
      <c r="H61" s="779"/>
      <c r="I61" s="779"/>
      <c r="J61" s="778"/>
      <c r="K61" s="861"/>
      <c r="L61" s="862"/>
      <c r="M61" s="859"/>
      <c r="N61" s="859"/>
      <c r="O61" s="863"/>
      <c r="P61" s="864"/>
      <c r="Q61" s="859"/>
      <c r="R61" s="859"/>
      <c r="S61" s="860"/>
    </row>
    <row r="62" spans="2:19" ht="27.75" thickBot="1" x14ac:dyDescent="0.3">
      <c r="C62" s="790"/>
      <c r="D62" s="791"/>
      <c r="E62" s="791" t="s">
        <v>45</v>
      </c>
      <c r="F62" s="793"/>
      <c r="G62" s="792">
        <f>G46+G55+G60</f>
        <v>49.623000000000005</v>
      </c>
      <c r="H62" s="865">
        <f>H46+H55+H60</f>
        <v>46.398000000000003</v>
      </c>
      <c r="I62" s="794">
        <f>I46+I55+I60</f>
        <v>202.39999999999998</v>
      </c>
      <c r="J62" s="795" t="s">
        <v>27</v>
      </c>
      <c r="K62" s="866" t="s">
        <v>28</v>
      </c>
      <c r="L62" s="867">
        <f t="shared" ref="L62:S62" si="5">L46+L55+L60</f>
        <v>2.0830000000000002</v>
      </c>
      <c r="M62" s="868">
        <f t="shared" si="5"/>
        <v>40.337000000000003</v>
      </c>
      <c r="N62" s="868">
        <f t="shared" si="5"/>
        <v>333.82</v>
      </c>
      <c r="O62" s="868">
        <f t="shared" si="5"/>
        <v>8.07</v>
      </c>
      <c r="P62" s="868">
        <f t="shared" si="5"/>
        <v>635.14</v>
      </c>
      <c r="Q62" s="868">
        <f t="shared" si="5"/>
        <v>1025.3900000000001</v>
      </c>
      <c r="R62" s="868">
        <f t="shared" si="5"/>
        <v>194.51</v>
      </c>
      <c r="S62" s="869">
        <f t="shared" si="5"/>
        <v>11.61</v>
      </c>
    </row>
    <row r="63" spans="2:19" ht="27.75" thickBot="1" x14ac:dyDescent="0.3">
      <c r="C63" s="799"/>
      <c r="D63" s="800"/>
      <c r="E63" s="800"/>
      <c r="F63" s="801"/>
      <c r="G63" s="802"/>
      <c r="H63" s="802"/>
      <c r="I63" s="802"/>
      <c r="J63" s="870">
        <f>J46+J55+J60</f>
        <v>1385.1780000000001</v>
      </c>
      <c r="K63" s="871">
        <f>K46+K55+K60</f>
        <v>0.6</v>
      </c>
      <c r="L63" s="872"/>
      <c r="M63" s="873"/>
      <c r="N63" s="873"/>
      <c r="O63" s="873"/>
      <c r="P63" s="873"/>
      <c r="Q63" s="873"/>
      <c r="R63" s="873"/>
      <c r="S63" s="874"/>
    </row>
  </sheetData>
  <pageMargins left="0.7" right="0.7" top="0.75" bottom="0.75" header="0.3" footer="0.3"/>
  <pageSetup paperSize="9" scale="41" orientation="landscape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B3:AA70"/>
  <sheetViews>
    <sheetView tabSelected="1" topLeftCell="A57" zoomScale="75" zoomScaleNormal="75" workbookViewId="0">
      <selection activeCell="C50" sqref="C50:E50"/>
    </sheetView>
  </sheetViews>
  <sheetFormatPr defaultRowHeight="15" x14ac:dyDescent="0.25"/>
  <cols>
    <col min="3" max="3" width="9.140625" customWidth="1"/>
    <col min="5" max="5" width="32.28515625" customWidth="1"/>
    <col min="9" max="9" width="12.42578125" customWidth="1"/>
    <col min="10" max="10" width="11.28515625" customWidth="1"/>
    <col min="11" max="11" width="11.5703125" customWidth="1"/>
    <col min="16" max="16" width="10.140625" customWidth="1"/>
    <col min="17" max="17" width="11" customWidth="1"/>
  </cols>
  <sheetData>
    <row r="3" spans="2:19" thickBot="1" x14ac:dyDescent="0.3"/>
    <row r="4" spans="2:19" ht="21.75" thickBot="1" x14ac:dyDescent="0.3">
      <c r="C4" s="510" t="s">
        <v>58</v>
      </c>
      <c r="D4" s="511"/>
      <c r="E4" s="511"/>
      <c r="F4" s="512"/>
      <c r="G4" s="513"/>
      <c r="H4" s="513"/>
      <c r="I4" s="513"/>
      <c r="J4" s="514"/>
      <c r="K4" s="514"/>
      <c r="L4" s="515"/>
      <c r="M4" s="513"/>
      <c r="N4" s="513"/>
      <c r="O4" s="513"/>
      <c r="P4" s="515"/>
      <c r="Q4" s="513"/>
      <c r="R4" s="513"/>
      <c r="S4" s="516"/>
    </row>
    <row r="5" spans="2:19" ht="21.75" thickBot="1" x14ac:dyDescent="0.3">
      <c r="C5" s="517" t="s">
        <v>67</v>
      </c>
      <c r="D5" s="518"/>
      <c r="E5" s="518"/>
      <c r="F5" s="519" t="s">
        <v>17</v>
      </c>
      <c r="G5" s="520"/>
      <c r="H5" s="521" t="s">
        <v>22</v>
      </c>
      <c r="I5" s="522"/>
      <c r="J5" s="523" t="s">
        <v>23</v>
      </c>
      <c r="K5" s="523"/>
      <c r="L5" s="524"/>
      <c r="M5" s="522" t="s">
        <v>30</v>
      </c>
      <c r="N5" s="522"/>
      <c r="O5" s="522"/>
      <c r="P5" s="525" t="s">
        <v>29</v>
      </c>
      <c r="Q5" s="522"/>
      <c r="R5" s="522"/>
      <c r="S5" s="526"/>
    </row>
    <row r="6" spans="2:19" ht="21.75" thickBot="1" x14ac:dyDescent="0.3">
      <c r="C6" s="527" t="s">
        <v>44</v>
      </c>
      <c r="D6" s="528"/>
      <c r="E6" s="511"/>
      <c r="F6" s="529" t="s">
        <v>18</v>
      </c>
      <c r="G6" s="530" t="s">
        <v>19</v>
      </c>
      <c r="H6" s="531" t="s">
        <v>20</v>
      </c>
      <c r="I6" s="532" t="s">
        <v>21</v>
      </c>
      <c r="J6" s="529" t="s">
        <v>24</v>
      </c>
      <c r="K6" s="533"/>
      <c r="L6" s="534" t="s">
        <v>38</v>
      </c>
      <c r="M6" s="535" t="s">
        <v>33</v>
      </c>
      <c r="N6" s="535" t="s">
        <v>34</v>
      </c>
      <c r="O6" s="535" t="s">
        <v>35</v>
      </c>
      <c r="P6" s="534" t="s">
        <v>31</v>
      </c>
      <c r="Q6" s="535" t="s">
        <v>32</v>
      </c>
      <c r="R6" s="535" t="s">
        <v>37</v>
      </c>
      <c r="S6" s="536" t="s">
        <v>36</v>
      </c>
    </row>
    <row r="7" spans="2:19" ht="21.75" thickBot="1" x14ac:dyDescent="0.3">
      <c r="C7" s="537"/>
      <c r="D7" s="537"/>
      <c r="E7" s="538"/>
      <c r="F7" s="539"/>
      <c r="G7" s="540"/>
      <c r="H7" s="540"/>
      <c r="I7" s="540"/>
      <c r="J7" s="541"/>
      <c r="K7" s="541"/>
      <c r="L7" s="542"/>
      <c r="M7" s="540"/>
      <c r="N7" s="540"/>
      <c r="O7" s="540"/>
      <c r="P7" s="542"/>
      <c r="Q7" s="540"/>
      <c r="R7" s="540"/>
      <c r="S7" s="543"/>
    </row>
    <row r="8" spans="2:19" ht="21.75" thickBot="1" x14ac:dyDescent="0.3">
      <c r="C8" s="544" t="s">
        <v>6</v>
      </c>
      <c r="D8" s="545"/>
      <c r="E8" s="546"/>
      <c r="F8" s="547"/>
      <c r="G8" s="548"/>
      <c r="H8" s="548"/>
      <c r="I8" s="548"/>
      <c r="J8" s="549"/>
      <c r="K8" s="549"/>
      <c r="L8" s="550"/>
      <c r="M8" s="548"/>
      <c r="N8" s="548"/>
      <c r="O8" s="548"/>
      <c r="P8" s="550"/>
      <c r="Q8" s="548"/>
      <c r="R8" s="548"/>
      <c r="S8" s="551"/>
    </row>
    <row r="9" spans="2:19" ht="21" x14ac:dyDescent="0.25">
      <c r="B9">
        <v>395</v>
      </c>
      <c r="C9" s="552" t="s">
        <v>68</v>
      </c>
      <c r="D9" s="553"/>
      <c r="E9" s="554"/>
      <c r="F9" s="555">
        <v>185</v>
      </c>
      <c r="G9" s="556">
        <v>14.04</v>
      </c>
      <c r="H9" s="557">
        <v>7.6420000000000003</v>
      </c>
      <c r="I9" s="558">
        <v>47.64</v>
      </c>
      <c r="J9" s="555">
        <v>261.79000000000002</v>
      </c>
      <c r="K9" s="549"/>
      <c r="L9" s="559">
        <v>1.21</v>
      </c>
      <c r="M9" s="557"/>
      <c r="N9" s="557">
        <v>53.3</v>
      </c>
      <c r="O9" s="558">
        <v>15</v>
      </c>
      <c r="P9" s="559">
        <v>73.040000000000006</v>
      </c>
      <c r="Q9" s="557">
        <v>127.68</v>
      </c>
      <c r="R9" s="557">
        <v>31.87</v>
      </c>
      <c r="S9" s="560">
        <v>0.63</v>
      </c>
    </row>
    <row r="10" spans="2:19" ht="21" x14ac:dyDescent="0.35">
      <c r="B10">
        <v>380</v>
      </c>
      <c r="C10" s="561" t="s">
        <v>139</v>
      </c>
      <c r="D10" s="562"/>
      <c r="E10" s="563"/>
      <c r="F10" s="564">
        <v>200</v>
      </c>
      <c r="G10" s="565">
        <v>0.4</v>
      </c>
      <c r="H10" s="566">
        <v>0.27</v>
      </c>
      <c r="I10" s="567">
        <v>0.27</v>
      </c>
      <c r="J10" s="564">
        <v>72.8</v>
      </c>
      <c r="K10" s="507"/>
      <c r="L10" s="508">
        <v>0.01</v>
      </c>
      <c r="M10" s="505">
        <v>100</v>
      </c>
      <c r="N10" s="505"/>
      <c r="O10" s="506"/>
      <c r="P10" s="508">
        <v>7.73</v>
      </c>
      <c r="Q10" s="505">
        <v>2.13</v>
      </c>
      <c r="R10" s="505">
        <v>2.67</v>
      </c>
      <c r="S10" s="509">
        <v>0.53</v>
      </c>
    </row>
    <row r="11" spans="2:19" ht="21" x14ac:dyDescent="0.25">
      <c r="C11" s="568" t="s">
        <v>1</v>
      </c>
      <c r="D11" s="569"/>
      <c r="E11" s="569"/>
      <c r="F11" s="570">
        <v>40</v>
      </c>
      <c r="G11" s="571">
        <v>3.16</v>
      </c>
      <c r="H11" s="572">
        <v>0.4</v>
      </c>
      <c r="I11" s="573">
        <v>19.32</v>
      </c>
      <c r="J11" s="570">
        <v>93.52</v>
      </c>
      <c r="K11" s="549"/>
      <c r="L11" s="559">
        <v>0.04</v>
      </c>
      <c r="M11" s="557"/>
      <c r="N11" s="557"/>
      <c r="O11" s="558">
        <v>0.52</v>
      </c>
      <c r="P11" s="559">
        <v>9.1999999999999993</v>
      </c>
      <c r="Q11" s="557">
        <v>34.799999999999997</v>
      </c>
      <c r="R11" s="557">
        <v>13.2</v>
      </c>
      <c r="S11" s="560">
        <v>0.44</v>
      </c>
    </row>
    <row r="12" spans="2:19" ht="21" x14ac:dyDescent="0.35">
      <c r="C12" s="561"/>
      <c r="D12" s="562"/>
      <c r="E12" s="563"/>
      <c r="F12" s="564"/>
      <c r="G12" s="565"/>
      <c r="H12" s="566"/>
      <c r="I12" s="567"/>
      <c r="J12" s="564"/>
      <c r="K12" s="507"/>
      <c r="L12" s="508"/>
      <c r="M12" s="505"/>
      <c r="N12" s="505"/>
      <c r="O12" s="506"/>
      <c r="P12" s="508"/>
      <c r="Q12" s="505"/>
      <c r="R12" s="505"/>
      <c r="S12" s="509"/>
    </row>
    <row r="13" spans="2:19" ht="21.75" thickBot="1" x14ac:dyDescent="0.3">
      <c r="C13" s="568"/>
      <c r="D13" s="569"/>
      <c r="E13" s="569"/>
      <c r="F13" s="570"/>
      <c r="G13" s="571"/>
      <c r="H13" s="572"/>
      <c r="I13" s="573"/>
      <c r="J13" s="570"/>
      <c r="K13" s="549"/>
      <c r="L13" s="559"/>
      <c r="M13" s="557"/>
      <c r="N13" s="557"/>
      <c r="O13" s="558"/>
      <c r="P13" s="559"/>
      <c r="Q13" s="557"/>
      <c r="R13" s="557"/>
      <c r="S13" s="560"/>
    </row>
    <row r="14" spans="2:19" ht="21.75" thickBot="1" x14ac:dyDescent="0.3">
      <c r="C14" s="574"/>
      <c r="D14" s="575"/>
      <c r="E14" s="575" t="s">
        <v>25</v>
      </c>
      <c r="F14" s="576"/>
      <c r="G14" s="577">
        <f>SUM(G9:G13)</f>
        <v>17.600000000000001</v>
      </c>
      <c r="H14" s="577">
        <f>SUM(H9:H13)</f>
        <v>8.3120000000000012</v>
      </c>
      <c r="I14" s="577">
        <f>SUM(I9:I13)</f>
        <v>67.23</v>
      </c>
      <c r="J14" s="578">
        <f>SUM(J9:J13)</f>
        <v>428.11</v>
      </c>
      <c r="K14" s="579">
        <v>0.25</v>
      </c>
      <c r="L14" s="580">
        <f t="shared" ref="L14:S14" si="0">SUM(L9:L13)</f>
        <v>1.26</v>
      </c>
      <c r="M14" s="581">
        <f t="shared" si="0"/>
        <v>100</v>
      </c>
      <c r="N14" s="581">
        <f t="shared" si="0"/>
        <v>53.3</v>
      </c>
      <c r="O14" s="581">
        <f t="shared" si="0"/>
        <v>15.52</v>
      </c>
      <c r="P14" s="580">
        <f t="shared" si="0"/>
        <v>89.970000000000013</v>
      </c>
      <c r="Q14" s="581">
        <f t="shared" si="0"/>
        <v>164.61</v>
      </c>
      <c r="R14" s="581">
        <f t="shared" si="0"/>
        <v>47.739999999999995</v>
      </c>
      <c r="S14" s="582">
        <f t="shared" si="0"/>
        <v>1.6</v>
      </c>
    </row>
    <row r="15" spans="2:19" ht="21.75" thickBot="1" x14ac:dyDescent="0.3">
      <c r="C15" s="544" t="s">
        <v>5</v>
      </c>
      <c r="D15" s="583"/>
      <c r="E15" s="546"/>
      <c r="F15" s="547"/>
      <c r="G15" s="584"/>
      <c r="H15" s="584"/>
      <c r="I15" s="584"/>
      <c r="J15" s="547"/>
      <c r="K15" s="529"/>
      <c r="L15" s="585"/>
      <c r="M15" s="584"/>
      <c r="N15" s="584"/>
      <c r="O15" s="584"/>
      <c r="P15" s="585"/>
      <c r="Q15" s="584"/>
      <c r="R15" s="584"/>
      <c r="S15" s="586"/>
    </row>
    <row r="16" spans="2:19" ht="21" x14ac:dyDescent="0.25">
      <c r="B16">
        <v>20</v>
      </c>
      <c r="C16" s="552" t="s">
        <v>158</v>
      </c>
      <c r="D16" s="553"/>
      <c r="E16" s="554"/>
      <c r="F16" s="555">
        <v>80</v>
      </c>
      <c r="G16" s="556">
        <v>0.53</v>
      </c>
      <c r="H16" s="557">
        <v>4.87</v>
      </c>
      <c r="I16" s="558">
        <v>1.45</v>
      </c>
      <c r="J16" s="555">
        <v>51.72</v>
      </c>
      <c r="K16" s="529"/>
      <c r="L16" s="559">
        <v>0.02</v>
      </c>
      <c r="M16" s="557">
        <v>5.32</v>
      </c>
      <c r="N16" s="557">
        <v>0</v>
      </c>
      <c r="O16" s="558">
        <v>2.19</v>
      </c>
      <c r="P16" s="559">
        <v>12.92</v>
      </c>
      <c r="Q16" s="557">
        <v>22.9</v>
      </c>
      <c r="R16" s="557">
        <v>10.64</v>
      </c>
      <c r="S16" s="560">
        <v>0.38</v>
      </c>
    </row>
    <row r="17" spans="2:19" ht="21" x14ac:dyDescent="0.35">
      <c r="B17">
        <v>82</v>
      </c>
      <c r="C17" s="587" t="s">
        <v>26</v>
      </c>
      <c r="D17" s="588"/>
      <c r="E17" s="589"/>
      <c r="F17" s="503">
        <v>250</v>
      </c>
      <c r="G17" s="504">
        <v>2.11</v>
      </c>
      <c r="H17" s="505">
        <v>5.88</v>
      </c>
      <c r="I17" s="506">
        <v>14.1</v>
      </c>
      <c r="J17" s="503">
        <v>118.08</v>
      </c>
      <c r="K17" s="507"/>
      <c r="L17" s="508">
        <v>0.06</v>
      </c>
      <c r="M17" s="505">
        <v>12.36</v>
      </c>
      <c r="N17" s="505"/>
      <c r="O17" s="506">
        <v>2.88</v>
      </c>
      <c r="P17" s="508">
        <v>41.34</v>
      </c>
      <c r="Q17" s="505">
        <v>63.63</v>
      </c>
      <c r="R17" s="505">
        <v>31.44</v>
      </c>
      <c r="S17" s="506">
        <v>1.41</v>
      </c>
    </row>
    <row r="18" spans="2:19" ht="21" x14ac:dyDescent="0.25">
      <c r="B18" s="208" t="s">
        <v>100</v>
      </c>
      <c r="C18" s="552" t="s">
        <v>70</v>
      </c>
      <c r="D18" s="553"/>
      <c r="E18" s="554"/>
      <c r="F18" s="570">
        <v>100</v>
      </c>
      <c r="G18" s="571">
        <v>6.6</v>
      </c>
      <c r="H18" s="572">
        <v>4.9400000000000004</v>
      </c>
      <c r="I18" s="573">
        <v>27.72</v>
      </c>
      <c r="J18" s="570">
        <v>97.97</v>
      </c>
      <c r="K18" s="529"/>
      <c r="L18" s="590">
        <v>4.8000000000000001E-2</v>
      </c>
      <c r="M18" s="572">
        <v>0.72</v>
      </c>
      <c r="N18" s="572">
        <v>8.8800000000000008</v>
      </c>
      <c r="O18" s="573">
        <v>0.88</v>
      </c>
      <c r="P18" s="590">
        <v>129.77000000000001</v>
      </c>
      <c r="Q18" s="572">
        <v>296.8</v>
      </c>
      <c r="R18" s="572">
        <v>17.12</v>
      </c>
      <c r="S18" s="591">
        <v>0.33</v>
      </c>
    </row>
    <row r="19" spans="2:19" ht="21" x14ac:dyDescent="0.35">
      <c r="B19">
        <v>309</v>
      </c>
      <c r="C19" s="587" t="s">
        <v>46</v>
      </c>
      <c r="D19" s="589"/>
      <c r="E19" s="592"/>
      <c r="F19" s="503">
        <v>200</v>
      </c>
      <c r="G19" s="504">
        <v>6.8</v>
      </c>
      <c r="H19" s="505">
        <v>10</v>
      </c>
      <c r="I19" s="506">
        <v>38</v>
      </c>
      <c r="J19" s="503">
        <v>267.02999999999997</v>
      </c>
      <c r="K19" s="507"/>
      <c r="L19" s="508">
        <v>7.3999999999999996E-2</v>
      </c>
      <c r="M19" s="505"/>
      <c r="N19" s="505"/>
      <c r="O19" s="506">
        <v>2.4</v>
      </c>
      <c r="P19" s="508">
        <v>14.8</v>
      </c>
      <c r="Q19" s="505">
        <v>42.55</v>
      </c>
      <c r="R19" s="505">
        <v>9.25</v>
      </c>
      <c r="S19" s="509">
        <v>0.92500000000000004</v>
      </c>
    </row>
    <row r="20" spans="2:19" ht="21" x14ac:dyDescent="0.35">
      <c r="B20">
        <v>350</v>
      </c>
      <c r="C20" s="587" t="s">
        <v>157</v>
      </c>
      <c r="D20" s="589"/>
      <c r="E20" s="592"/>
      <c r="F20" s="503">
        <v>200</v>
      </c>
      <c r="G20" s="504">
        <v>7.8</v>
      </c>
      <c r="H20" s="505">
        <v>0.08</v>
      </c>
      <c r="I20" s="506">
        <v>24.49</v>
      </c>
      <c r="J20" s="503">
        <v>114.6</v>
      </c>
      <c r="K20" s="507"/>
      <c r="L20" s="508">
        <v>6.0000000000000001E-3</v>
      </c>
      <c r="M20" s="505">
        <v>24</v>
      </c>
      <c r="N20" s="505"/>
      <c r="O20" s="506">
        <v>20</v>
      </c>
      <c r="P20" s="508">
        <v>14</v>
      </c>
      <c r="Q20" s="505">
        <v>8.94</v>
      </c>
      <c r="R20" s="505">
        <v>5.58</v>
      </c>
      <c r="S20" s="509">
        <v>0.13800000000000001</v>
      </c>
    </row>
    <row r="21" spans="2:19" ht="21" x14ac:dyDescent="0.25">
      <c r="C21" s="593" t="s">
        <v>1</v>
      </c>
      <c r="D21" s="594"/>
      <c r="E21" s="570"/>
      <c r="F21" s="570">
        <v>40</v>
      </c>
      <c r="G21" s="571">
        <v>2.2400000000000002</v>
      </c>
      <c r="H21" s="572">
        <v>0.44</v>
      </c>
      <c r="I21" s="573">
        <v>19.760000000000002</v>
      </c>
      <c r="J21" s="570">
        <v>91.96</v>
      </c>
      <c r="K21" s="529"/>
      <c r="L21" s="590">
        <v>0.04</v>
      </c>
      <c r="M21" s="572"/>
      <c r="N21" s="572"/>
      <c r="O21" s="573">
        <v>0.36</v>
      </c>
      <c r="P21" s="590">
        <v>9.1999999999999993</v>
      </c>
      <c r="Q21" s="572">
        <v>42.4</v>
      </c>
      <c r="R21" s="572">
        <v>10</v>
      </c>
      <c r="S21" s="591">
        <v>1.24</v>
      </c>
    </row>
    <row r="22" spans="2:19" ht="21" x14ac:dyDescent="0.25">
      <c r="C22" s="593" t="s">
        <v>41</v>
      </c>
      <c r="D22" s="594"/>
      <c r="E22" s="570"/>
      <c r="F22" s="570">
        <v>20</v>
      </c>
      <c r="G22" s="571">
        <v>1.58</v>
      </c>
      <c r="H22" s="572">
        <v>0.2</v>
      </c>
      <c r="I22" s="573">
        <v>9.66</v>
      </c>
      <c r="J22" s="570">
        <v>46.76</v>
      </c>
      <c r="K22" s="549"/>
      <c r="L22" s="559">
        <v>0.02</v>
      </c>
      <c r="M22" s="557"/>
      <c r="N22" s="557"/>
      <c r="O22" s="558">
        <v>0.26</v>
      </c>
      <c r="P22" s="559">
        <v>4.5999999999999996</v>
      </c>
      <c r="Q22" s="557">
        <v>17.399999999999999</v>
      </c>
      <c r="R22" s="557">
        <v>6.6</v>
      </c>
      <c r="S22" s="560">
        <v>0.22</v>
      </c>
    </row>
    <row r="23" spans="2:19" ht="21.75" thickBot="1" x14ac:dyDescent="0.3">
      <c r="C23" s="593"/>
      <c r="D23" s="595"/>
      <c r="E23" s="596"/>
      <c r="F23" s="570"/>
      <c r="G23" s="571"/>
      <c r="H23" s="572"/>
      <c r="I23" s="573"/>
      <c r="J23" s="570"/>
      <c r="K23" s="529"/>
      <c r="L23" s="590"/>
      <c r="M23" s="572"/>
      <c r="N23" s="572"/>
      <c r="O23" s="573"/>
      <c r="P23" s="590"/>
      <c r="Q23" s="572"/>
      <c r="R23" s="572"/>
      <c r="S23" s="591"/>
    </row>
    <row r="24" spans="2:19" ht="21.75" thickBot="1" x14ac:dyDescent="0.3">
      <c r="C24" s="532"/>
      <c r="D24" s="597"/>
      <c r="E24" s="597" t="s">
        <v>25</v>
      </c>
      <c r="F24" s="512"/>
      <c r="G24" s="581">
        <f>SUM(G16:G23)</f>
        <v>27.659999999999997</v>
      </c>
      <c r="H24" s="581">
        <f>SUM(H16:H23)</f>
        <v>26.41</v>
      </c>
      <c r="I24" s="581">
        <f>SUM(I16:I23)</f>
        <v>135.18</v>
      </c>
      <c r="J24" s="598">
        <f>SUM(J16:J23)</f>
        <v>788.12</v>
      </c>
      <c r="K24" s="579">
        <v>0.35</v>
      </c>
      <c r="L24" s="580">
        <f t="shared" ref="L24:S24" si="1">SUM(L16:L23)</f>
        <v>0.26800000000000002</v>
      </c>
      <c r="M24" s="581">
        <f t="shared" si="1"/>
        <v>42.4</v>
      </c>
      <c r="N24" s="581">
        <f t="shared" si="1"/>
        <v>8.8800000000000008</v>
      </c>
      <c r="O24" s="581">
        <f t="shared" si="1"/>
        <v>28.970000000000002</v>
      </c>
      <c r="P24" s="580">
        <f t="shared" si="1"/>
        <v>226.63000000000002</v>
      </c>
      <c r="Q24" s="581">
        <f t="shared" si="1"/>
        <v>494.62</v>
      </c>
      <c r="R24" s="581">
        <f t="shared" si="1"/>
        <v>90.63</v>
      </c>
      <c r="S24" s="582">
        <f t="shared" si="1"/>
        <v>4.6429999999999998</v>
      </c>
    </row>
    <row r="25" spans="2:19" ht="21.75" thickBot="1" x14ac:dyDescent="0.3">
      <c r="C25" s="527"/>
      <c r="D25" s="583"/>
      <c r="E25" s="546"/>
      <c r="F25" s="547"/>
      <c r="G25" s="584"/>
      <c r="H25" s="584"/>
      <c r="I25" s="584"/>
      <c r="J25" s="547"/>
      <c r="K25" s="529"/>
      <c r="L25" s="585"/>
      <c r="M25" s="584"/>
      <c r="N25" s="584"/>
      <c r="O25" s="584"/>
      <c r="P25" s="585"/>
      <c r="Q25" s="584"/>
      <c r="R25" s="584"/>
      <c r="S25" s="586"/>
    </row>
    <row r="26" spans="2:19" ht="21" x14ac:dyDescent="0.25">
      <c r="C26" s="552"/>
      <c r="D26" s="554"/>
      <c r="E26" s="569"/>
      <c r="F26" s="555"/>
      <c r="G26" s="556"/>
      <c r="H26" s="557"/>
      <c r="I26" s="558"/>
      <c r="J26" s="555"/>
      <c r="K26" s="529"/>
      <c r="L26" s="559"/>
      <c r="M26" s="557"/>
      <c r="N26" s="557"/>
      <c r="O26" s="558"/>
      <c r="P26" s="559"/>
      <c r="Q26" s="557"/>
      <c r="R26" s="557"/>
      <c r="S26" s="560"/>
    </row>
    <row r="27" spans="2:19" ht="21.75" thickBot="1" x14ac:dyDescent="0.4">
      <c r="C27" s="599"/>
      <c r="D27" s="592"/>
      <c r="E27" s="563"/>
      <c r="F27" s="564"/>
      <c r="G27" s="565"/>
      <c r="H27" s="566"/>
      <c r="I27" s="567"/>
      <c r="J27" s="564"/>
      <c r="K27" s="600"/>
      <c r="L27" s="508"/>
      <c r="M27" s="505"/>
      <c r="N27" s="505"/>
      <c r="O27" s="506"/>
      <c r="P27" s="508"/>
      <c r="Q27" s="505"/>
      <c r="R27" s="505"/>
      <c r="S27" s="509"/>
    </row>
    <row r="28" spans="2:19" ht="21.75" thickBot="1" x14ac:dyDescent="0.3">
      <c r="C28" s="601"/>
      <c r="D28" s="602"/>
      <c r="E28" s="601"/>
      <c r="F28" s="603"/>
      <c r="G28" s="604"/>
      <c r="H28" s="604"/>
      <c r="I28" s="604"/>
      <c r="J28" s="603"/>
      <c r="K28" s="605"/>
      <c r="L28" s="606"/>
      <c r="M28" s="607"/>
      <c r="N28" s="607"/>
      <c r="O28" s="608"/>
      <c r="P28" s="606"/>
      <c r="Q28" s="607"/>
      <c r="R28" s="607"/>
      <c r="S28" s="609"/>
    </row>
    <row r="29" spans="2:19" ht="21.75" thickBot="1" x14ac:dyDescent="0.3">
      <c r="C29" s="601"/>
      <c r="D29" s="602"/>
      <c r="E29" s="602"/>
      <c r="F29" s="603"/>
      <c r="G29" s="604"/>
      <c r="H29" s="604"/>
      <c r="I29" s="604"/>
      <c r="J29" s="603"/>
      <c r="K29" s="610"/>
      <c r="L29" s="611"/>
      <c r="M29" s="612"/>
      <c r="N29" s="612"/>
      <c r="O29" s="608"/>
      <c r="P29" s="613"/>
      <c r="Q29" s="612"/>
      <c r="R29" s="612"/>
      <c r="S29" s="614"/>
    </row>
    <row r="30" spans="2:19" ht="21.75" thickBot="1" x14ac:dyDescent="0.3">
      <c r="C30" s="510"/>
      <c r="D30" s="511"/>
      <c r="E30" s="528" t="s">
        <v>45</v>
      </c>
      <c r="F30" s="615"/>
      <c r="G30" s="528">
        <f>G14+G24+G28</f>
        <v>45.26</v>
      </c>
      <c r="H30" s="528">
        <f>H14+H24+H28</f>
        <v>34.722000000000001</v>
      </c>
      <c r="I30" s="616">
        <f>I14+I24+I28</f>
        <v>202.41000000000003</v>
      </c>
      <c r="J30" s="617" t="s">
        <v>27</v>
      </c>
      <c r="K30" s="617" t="s">
        <v>28</v>
      </c>
      <c r="L30" s="618">
        <f>L14+L24+L28</f>
        <v>1.528</v>
      </c>
      <c r="M30" s="619">
        <f>M14+M24+M28</f>
        <v>142.4</v>
      </c>
      <c r="N30" s="619">
        <f>N14+N24+N28</f>
        <v>62.18</v>
      </c>
      <c r="O30" s="619">
        <f>O14+O24+O28</f>
        <v>44.49</v>
      </c>
      <c r="P30" s="619">
        <f>P14+P24+P28</f>
        <v>316.60000000000002</v>
      </c>
      <c r="Q30" s="619">
        <v>1356.56</v>
      </c>
      <c r="R30" s="619">
        <f>R14+R24+R28</f>
        <v>138.37</v>
      </c>
      <c r="S30" s="620">
        <f>S14+S24+S28</f>
        <v>6.2430000000000003</v>
      </c>
    </row>
    <row r="31" spans="2:19" ht="21.75" thickBot="1" x14ac:dyDescent="0.3">
      <c r="C31" s="524"/>
      <c r="D31" s="522"/>
      <c r="E31" s="522"/>
      <c r="F31" s="621"/>
      <c r="G31" s="622"/>
      <c r="H31" s="622"/>
      <c r="I31" s="622"/>
      <c r="J31" s="623">
        <f>J14+J24+J28</f>
        <v>1216.23</v>
      </c>
      <c r="K31" s="624">
        <f>K14+K24+K28</f>
        <v>0.6</v>
      </c>
      <c r="L31" s="625"/>
      <c r="M31" s="626"/>
      <c r="N31" s="626"/>
      <c r="O31" s="626"/>
      <c r="P31" s="626"/>
      <c r="Q31" s="626"/>
      <c r="R31" s="626"/>
      <c r="S31" s="627"/>
    </row>
    <row r="32" spans="2:19" ht="21.75" thickBot="1" x14ac:dyDescent="0.3">
      <c r="C32" s="628"/>
      <c r="D32" s="629"/>
      <c r="E32" s="629"/>
      <c r="F32" s="630"/>
      <c r="G32" s="631"/>
      <c r="H32" s="631"/>
      <c r="I32" s="631"/>
      <c r="J32" s="632"/>
      <c r="K32" s="632"/>
      <c r="L32" s="633"/>
      <c r="M32" s="631"/>
      <c r="N32" s="631"/>
      <c r="O32" s="631"/>
      <c r="P32" s="633"/>
      <c r="Q32" s="631"/>
      <c r="R32" s="631"/>
      <c r="S32" s="634"/>
    </row>
    <row r="33" spans="2:27" ht="21.75" thickBot="1" x14ac:dyDescent="0.3">
      <c r="C33" s="510" t="s">
        <v>58</v>
      </c>
      <c r="D33" s="511"/>
      <c r="E33" s="511"/>
      <c r="F33" s="512"/>
      <c r="G33" s="513"/>
      <c r="H33" s="513"/>
      <c r="I33" s="513"/>
      <c r="J33" s="514"/>
      <c r="K33" s="514"/>
      <c r="L33" s="515"/>
      <c r="M33" s="513"/>
      <c r="N33" s="513"/>
      <c r="O33" s="513"/>
      <c r="P33" s="515"/>
      <c r="Q33" s="513"/>
      <c r="R33" s="513"/>
      <c r="S33" s="513"/>
    </row>
    <row r="34" spans="2:27" ht="21.75" thickBot="1" x14ac:dyDescent="0.3">
      <c r="C34" s="517" t="str">
        <f>C5</f>
        <v>День       :  12</v>
      </c>
      <c r="D34" s="518"/>
      <c r="E34" s="518"/>
      <c r="F34" s="519" t="s">
        <v>17</v>
      </c>
      <c r="G34" s="520"/>
      <c r="H34" s="521" t="s">
        <v>22</v>
      </c>
      <c r="I34" s="522"/>
      <c r="J34" s="523" t="s">
        <v>23</v>
      </c>
      <c r="K34" s="523"/>
      <c r="L34" s="524"/>
      <c r="M34" s="522" t="s">
        <v>30</v>
      </c>
      <c r="N34" s="522"/>
      <c r="O34" s="522"/>
      <c r="P34" s="525" t="s">
        <v>29</v>
      </c>
      <c r="Q34" s="522"/>
      <c r="R34" s="522"/>
      <c r="S34" s="522"/>
    </row>
    <row r="35" spans="2:27" ht="21.75" thickBot="1" x14ac:dyDescent="0.3">
      <c r="C35" s="527" t="s">
        <v>42</v>
      </c>
      <c r="D35" s="528"/>
      <c r="E35" s="511"/>
      <c r="F35" s="547" t="s">
        <v>18</v>
      </c>
      <c r="G35" s="516" t="s">
        <v>19</v>
      </c>
      <c r="H35" s="514" t="s">
        <v>20</v>
      </c>
      <c r="I35" s="515" t="s">
        <v>21</v>
      </c>
      <c r="J35" s="547" t="s">
        <v>24</v>
      </c>
      <c r="K35" s="549"/>
      <c r="L35" s="534" t="s">
        <v>38</v>
      </c>
      <c r="M35" s="535" t="s">
        <v>33</v>
      </c>
      <c r="N35" s="535" t="s">
        <v>34</v>
      </c>
      <c r="O35" s="535" t="s">
        <v>35</v>
      </c>
      <c r="P35" s="534" t="s">
        <v>31</v>
      </c>
      <c r="Q35" s="535" t="s">
        <v>32</v>
      </c>
      <c r="R35" s="535" t="s">
        <v>37</v>
      </c>
      <c r="S35" s="535" t="s">
        <v>36</v>
      </c>
    </row>
    <row r="36" spans="2:27" ht="21.75" thickBot="1" x14ac:dyDescent="0.3">
      <c r="C36" s="537"/>
      <c r="D36" s="537"/>
      <c r="E36" s="538"/>
      <c r="F36" s="539"/>
      <c r="G36" s="540"/>
      <c r="H36" s="540"/>
      <c r="I36" s="540"/>
      <c r="J36" s="541"/>
      <c r="K36" s="541"/>
      <c r="L36" s="542"/>
      <c r="M36" s="540"/>
      <c r="N36" s="540"/>
      <c r="O36" s="540"/>
      <c r="P36" s="542"/>
      <c r="Q36" s="540"/>
      <c r="R36" s="540"/>
      <c r="S36" s="540"/>
    </row>
    <row r="37" spans="2:27" ht="21.75" thickBot="1" x14ac:dyDescent="0.3">
      <c r="C37" s="544" t="s">
        <v>6</v>
      </c>
      <c r="D37" s="545"/>
      <c r="E37" s="546"/>
      <c r="F37" s="547"/>
      <c r="G37" s="548"/>
      <c r="H37" s="548"/>
      <c r="I37" s="548"/>
      <c r="J37" s="549"/>
      <c r="K37" s="549"/>
      <c r="L37" s="550"/>
      <c r="M37" s="548"/>
      <c r="N37" s="548"/>
      <c r="O37" s="548"/>
      <c r="P37" s="635"/>
      <c r="Q37" s="636"/>
      <c r="R37" s="636"/>
      <c r="S37" s="637"/>
    </row>
    <row r="38" spans="2:27" ht="21" x14ac:dyDescent="0.25">
      <c r="B38">
        <v>395</v>
      </c>
      <c r="C38" s="552" t="s">
        <v>68</v>
      </c>
      <c r="D38" s="553"/>
      <c r="E38" s="554"/>
      <c r="F38" s="555">
        <v>200</v>
      </c>
      <c r="G38" s="556">
        <v>22.06</v>
      </c>
      <c r="H38" s="557">
        <v>12.02</v>
      </c>
      <c r="I38" s="558">
        <v>68.33</v>
      </c>
      <c r="J38" s="555">
        <v>283.01</v>
      </c>
      <c r="K38" s="549"/>
      <c r="L38" s="559">
        <v>1.33</v>
      </c>
      <c r="M38" s="557"/>
      <c r="N38" s="557">
        <v>58.63</v>
      </c>
      <c r="O38" s="558">
        <v>16.5</v>
      </c>
      <c r="P38" s="638">
        <v>70.69</v>
      </c>
      <c r="Q38" s="639">
        <v>140.44</v>
      </c>
      <c r="R38" s="639">
        <v>35.049999999999997</v>
      </c>
      <c r="S38" s="640">
        <v>0.69299999999999995</v>
      </c>
      <c r="T38" s="102"/>
      <c r="U38" s="99"/>
      <c r="V38" s="99"/>
      <c r="W38" s="100"/>
      <c r="X38" s="102"/>
      <c r="Y38" s="99"/>
      <c r="Z38" s="99"/>
      <c r="AA38" s="103"/>
    </row>
    <row r="39" spans="2:27" ht="21" x14ac:dyDescent="0.35">
      <c r="B39">
        <v>380</v>
      </c>
      <c r="C39" s="561" t="s">
        <v>139</v>
      </c>
      <c r="D39" s="562"/>
      <c r="E39" s="563"/>
      <c r="F39" s="564">
        <v>200</v>
      </c>
      <c r="G39" s="565">
        <v>0.4</v>
      </c>
      <c r="H39" s="566">
        <v>0.27</v>
      </c>
      <c r="I39" s="567">
        <v>0.27</v>
      </c>
      <c r="J39" s="564">
        <v>72.8</v>
      </c>
      <c r="K39" s="507"/>
      <c r="L39" s="508">
        <v>0.01</v>
      </c>
      <c r="M39" s="505">
        <v>100</v>
      </c>
      <c r="N39" s="505"/>
      <c r="O39" s="506"/>
      <c r="P39" s="508">
        <v>7.73</v>
      </c>
      <c r="Q39" s="505">
        <v>2.13</v>
      </c>
      <c r="R39" s="505">
        <v>2.67</v>
      </c>
      <c r="S39" s="509">
        <v>0.53</v>
      </c>
    </row>
    <row r="40" spans="2:27" ht="21" x14ac:dyDescent="0.35">
      <c r="C40" s="587" t="s">
        <v>1</v>
      </c>
      <c r="D40" s="589"/>
      <c r="E40" s="563"/>
      <c r="F40" s="564">
        <v>50</v>
      </c>
      <c r="G40" s="565">
        <v>3.95</v>
      </c>
      <c r="H40" s="566">
        <v>0.5</v>
      </c>
      <c r="I40" s="567">
        <v>24.15</v>
      </c>
      <c r="J40" s="564">
        <v>116.9</v>
      </c>
      <c r="K40" s="600"/>
      <c r="L40" s="641">
        <v>0.05</v>
      </c>
      <c r="M40" s="566"/>
      <c r="N40" s="566"/>
      <c r="O40" s="567">
        <v>0.65</v>
      </c>
      <c r="P40" s="641">
        <v>11.5</v>
      </c>
      <c r="Q40" s="566">
        <v>43.5</v>
      </c>
      <c r="R40" s="566">
        <v>16.5</v>
      </c>
      <c r="S40" s="642">
        <v>0.55000000000000004</v>
      </c>
    </row>
    <row r="41" spans="2:27" ht="21" x14ac:dyDescent="0.35">
      <c r="B41" s="210"/>
      <c r="C41" s="561"/>
      <c r="D41" s="562"/>
      <c r="E41" s="563"/>
      <c r="F41" s="564"/>
      <c r="G41" s="565"/>
      <c r="H41" s="566"/>
      <c r="I41" s="567"/>
      <c r="J41" s="564"/>
      <c r="K41" s="507"/>
      <c r="L41" s="508"/>
      <c r="M41" s="505"/>
      <c r="N41" s="505"/>
      <c r="O41" s="506"/>
      <c r="P41" s="508"/>
      <c r="Q41" s="505"/>
      <c r="R41" s="505"/>
      <c r="S41" s="509"/>
    </row>
    <row r="42" spans="2:27" ht="21" x14ac:dyDescent="0.35">
      <c r="C42" s="587"/>
      <c r="D42" s="589"/>
      <c r="E42" s="563"/>
      <c r="F42" s="564"/>
      <c r="G42" s="565"/>
      <c r="H42" s="566"/>
      <c r="I42" s="567"/>
      <c r="J42" s="564"/>
      <c r="K42" s="600"/>
      <c r="L42" s="641"/>
      <c r="M42" s="566"/>
      <c r="N42" s="566"/>
      <c r="O42" s="567"/>
      <c r="P42" s="641"/>
      <c r="Q42" s="566"/>
      <c r="R42" s="566"/>
      <c r="S42" s="642"/>
    </row>
    <row r="43" spans="2:27" ht="21.75" thickBot="1" x14ac:dyDescent="0.4">
      <c r="C43" s="587"/>
      <c r="D43" s="589"/>
      <c r="E43" s="563"/>
      <c r="F43" s="564"/>
      <c r="G43" s="565"/>
      <c r="H43" s="566"/>
      <c r="I43" s="567"/>
      <c r="J43" s="564"/>
      <c r="K43" s="600"/>
      <c r="L43" s="641"/>
      <c r="M43" s="566"/>
      <c r="N43" s="566"/>
      <c r="O43" s="567"/>
      <c r="P43" s="641"/>
      <c r="Q43" s="566"/>
      <c r="R43" s="566"/>
      <c r="S43" s="642"/>
    </row>
    <row r="44" spans="2:27" ht="21.75" thickBot="1" x14ac:dyDescent="0.3">
      <c r="C44" s="574"/>
      <c r="D44" s="575"/>
      <c r="E44" s="575" t="s">
        <v>25</v>
      </c>
      <c r="F44" s="576"/>
      <c r="G44" s="577">
        <f>SUM(G38:G43)</f>
        <v>26.409999999999997</v>
      </c>
      <c r="H44" s="577">
        <f>SUM(H38:H43)</f>
        <v>12.79</v>
      </c>
      <c r="I44" s="577">
        <f>SUM(I38:I43)</f>
        <v>92.75</v>
      </c>
      <c r="J44" s="578">
        <f>SUM(J38:J43)</f>
        <v>472.71000000000004</v>
      </c>
      <c r="K44" s="579">
        <v>0.25</v>
      </c>
      <c r="L44" s="580">
        <f t="shared" ref="L44:S44" si="2">SUM(L38:L43)</f>
        <v>1.3900000000000001</v>
      </c>
      <c r="M44" s="581">
        <f t="shared" si="2"/>
        <v>100</v>
      </c>
      <c r="N44" s="581">
        <f t="shared" si="2"/>
        <v>58.63</v>
      </c>
      <c r="O44" s="581">
        <f t="shared" si="2"/>
        <v>17.149999999999999</v>
      </c>
      <c r="P44" s="580">
        <f t="shared" si="2"/>
        <v>89.92</v>
      </c>
      <c r="Q44" s="581">
        <f t="shared" si="2"/>
        <v>186.07</v>
      </c>
      <c r="R44" s="581">
        <f t="shared" si="2"/>
        <v>54.22</v>
      </c>
      <c r="S44" s="582">
        <f t="shared" si="2"/>
        <v>1.7729999999999999</v>
      </c>
    </row>
    <row r="45" spans="2:27" ht="21.75" thickBot="1" x14ac:dyDescent="0.3">
      <c r="C45" s="544" t="s">
        <v>5</v>
      </c>
      <c r="D45" s="583"/>
      <c r="E45" s="546"/>
      <c r="F45" s="547"/>
      <c r="G45" s="584"/>
      <c r="H45" s="584"/>
      <c r="I45" s="584"/>
      <c r="J45" s="547"/>
      <c r="K45" s="529"/>
      <c r="L45" s="585"/>
      <c r="M45" s="584"/>
      <c r="N45" s="584"/>
      <c r="O45" s="584"/>
      <c r="P45" s="643"/>
      <c r="Q45" s="644"/>
      <c r="R45" s="644"/>
      <c r="S45" s="645"/>
    </row>
    <row r="46" spans="2:27" ht="21" x14ac:dyDescent="0.25">
      <c r="B46">
        <v>20</v>
      </c>
      <c r="C46" s="552" t="s">
        <v>158</v>
      </c>
      <c r="D46" s="553"/>
      <c r="E46" s="554"/>
      <c r="F46" s="555">
        <v>80</v>
      </c>
      <c r="G46" s="556">
        <v>0.53</v>
      </c>
      <c r="H46" s="557">
        <v>4.87</v>
      </c>
      <c r="I46" s="558">
        <v>1.45</v>
      </c>
      <c r="J46" s="555">
        <v>51.72</v>
      </c>
      <c r="K46" s="529"/>
      <c r="L46" s="559">
        <v>0.02</v>
      </c>
      <c r="M46" s="557">
        <v>5.32</v>
      </c>
      <c r="N46" s="557">
        <v>0</v>
      </c>
      <c r="O46" s="558">
        <v>2.19</v>
      </c>
      <c r="P46" s="559">
        <v>12.92</v>
      </c>
      <c r="Q46" s="557">
        <v>22.9</v>
      </c>
      <c r="R46" s="557">
        <v>10.64</v>
      </c>
      <c r="S46" s="560">
        <v>0.38</v>
      </c>
    </row>
    <row r="47" spans="2:27" ht="21" x14ac:dyDescent="0.35">
      <c r="B47">
        <v>82</v>
      </c>
      <c r="C47" s="587" t="s">
        <v>26</v>
      </c>
      <c r="D47" s="588"/>
      <c r="E47" s="589"/>
      <c r="F47" s="503">
        <v>250</v>
      </c>
      <c r="G47" s="504">
        <v>2.19</v>
      </c>
      <c r="H47" s="505">
        <v>5.88</v>
      </c>
      <c r="I47" s="506">
        <v>14.1</v>
      </c>
      <c r="J47" s="503">
        <v>118.08</v>
      </c>
      <c r="K47" s="507"/>
      <c r="L47" s="508">
        <v>0.06</v>
      </c>
      <c r="M47" s="505">
        <v>12.36</v>
      </c>
      <c r="N47" s="505"/>
      <c r="O47" s="506">
        <v>2.88</v>
      </c>
      <c r="P47" s="508">
        <v>41.34</v>
      </c>
      <c r="Q47" s="505">
        <v>63.63</v>
      </c>
      <c r="R47" s="505">
        <v>31.44</v>
      </c>
      <c r="S47" s="509">
        <v>1.41</v>
      </c>
    </row>
    <row r="48" spans="2:27" ht="21" x14ac:dyDescent="0.25">
      <c r="B48" s="208" t="s">
        <v>100</v>
      </c>
      <c r="C48" s="552" t="s">
        <v>70</v>
      </c>
      <c r="D48" s="553"/>
      <c r="E48" s="554"/>
      <c r="F48" s="570">
        <v>160</v>
      </c>
      <c r="G48" s="571">
        <v>16.82</v>
      </c>
      <c r="H48" s="572">
        <v>9.76</v>
      </c>
      <c r="I48" s="573">
        <v>46.44</v>
      </c>
      <c r="J48" s="570">
        <v>155.61000000000001</v>
      </c>
      <c r="K48" s="529"/>
      <c r="L48" s="590">
        <v>0.09</v>
      </c>
      <c r="M48" s="572">
        <v>1.4</v>
      </c>
      <c r="N48" s="572">
        <v>17.329999999999998</v>
      </c>
      <c r="O48" s="573">
        <v>1.73</v>
      </c>
      <c r="P48" s="590">
        <v>107.89</v>
      </c>
      <c r="Q48" s="572">
        <v>323.5</v>
      </c>
      <c r="R48" s="572">
        <v>33.409999999999997</v>
      </c>
      <c r="S48" s="591">
        <v>0.64</v>
      </c>
    </row>
    <row r="49" spans="2:19" ht="21" x14ac:dyDescent="0.35">
      <c r="B49">
        <v>309</v>
      </c>
      <c r="C49" s="587" t="s">
        <v>46</v>
      </c>
      <c r="D49" s="589"/>
      <c r="E49" s="592"/>
      <c r="F49" s="503">
        <v>200</v>
      </c>
      <c r="G49" s="504">
        <v>6.3</v>
      </c>
      <c r="H49" s="505">
        <v>10</v>
      </c>
      <c r="I49" s="506">
        <v>38</v>
      </c>
      <c r="J49" s="503">
        <v>267.02999999999997</v>
      </c>
      <c r="K49" s="507"/>
      <c r="L49" s="508">
        <v>7.3999999999999996E-2</v>
      </c>
      <c r="M49" s="505"/>
      <c r="N49" s="505"/>
      <c r="O49" s="506">
        <v>2.4</v>
      </c>
      <c r="P49" s="508">
        <v>14.8</v>
      </c>
      <c r="Q49" s="505">
        <v>42.55</v>
      </c>
      <c r="R49" s="505">
        <v>9.25</v>
      </c>
      <c r="S49" s="509">
        <v>0.92500000000000004</v>
      </c>
    </row>
    <row r="50" spans="2:19" ht="21" x14ac:dyDescent="0.35">
      <c r="B50">
        <v>350</v>
      </c>
      <c r="C50" s="587" t="s">
        <v>157</v>
      </c>
      <c r="D50" s="589"/>
      <c r="E50" s="592"/>
      <c r="F50" s="503">
        <v>200</v>
      </c>
      <c r="G50" s="504">
        <v>7.8</v>
      </c>
      <c r="H50" s="505">
        <v>0.08</v>
      </c>
      <c r="I50" s="506">
        <v>24.49</v>
      </c>
      <c r="J50" s="503">
        <v>114.6</v>
      </c>
      <c r="K50" s="507"/>
      <c r="L50" s="508">
        <v>6.0000000000000001E-3</v>
      </c>
      <c r="M50" s="505">
        <v>24</v>
      </c>
      <c r="N50" s="505"/>
      <c r="O50" s="506">
        <v>20</v>
      </c>
      <c r="P50" s="508">
        <v>14</v>
      </c>
      <c r="Q50" s="505">
        <v>8.94</v>
      </c>
      <c r="R50" s="505">
        <v>5.58</v>
      </c>
      <c r="S50" s="509">
        <v>0.13800000000000001</v>
      </c>
    </row>
    <row r="51" spans="2:19" ht="21" x14ac:dyDescent="0.35">
      <c r="C51" s="561" t="s">
        <v>41</v>
      </c>
      <c r="D51" s="562"/>
      <c r="E51" s="563"/>
      <c r="F51" s="564">
        <v>60</v>
      </c>
      <c r="G51" s="565">
        <v>3.36</v>
      </c>
      <c r="H51" s="566">
        <v>0.66</v>
      </c>
      <c r="I51" s="567">
        <v>29.64</v>
      </c>
      <c r="J51" s="564">
        <v>137.94</v>
      </c>
      <c r="K51" s="507"/>
      <c r="L51" s="508">
        <v>7.0000000000000007E-2</v>
      </c>
      <c r="M51" s="505"/>
      <c r="N51" s="505"/>
      <c r="O51" s="506">
        <v>0.54</v>
      </c>
      <c r="P51" s="508">
        <v>13.8</v>
      </c>
      <c r="Q51" s="505">
        <v>63.6</v>
      </c>
      <c r="R51" s="505">
        <v>15</v>
      </c>
      <c r="S51" s="509">
        <v>1.86</v>
      </c>
    </row>
    <row r="52" spans="2:19" ht="21" x14ac:dyDescent="0.35">
      <c r="C52" s="561" t="s">
        <v>1</v>
      </c>
      <c r="D52" s="562"/>
      <c r="E52" s="563"/>
      <c r="F52" s="564">
        <v>30</v>
      </c>
      <c r="G52" s="565">
        <v>2.37</v>
      </c>
      <c r="H52" s="566">
        <v>0.3</v>
      </c>
      <c r="I52" s="567">
        <v>14.49</v>
      </c>
      <c r="J52" s="564">
        <v>70.14</v>
      </c>
      <c r="K52" s="507"/>
      <c r="L52" s="641">
        <v>0.03</v>
      </c>
      <c r="M52" s="566"/>
      <c r="N52" s="566"/>
      <c r="O52" s="567">
        <v>0.39</v>
      </c>
      <c r="P52" s="641">
        <v>6.9</v>
      </c>
      <c r="Q52" s="566">
        <v>26.1</v>
      </c>
      <c r="R52" s="566">
        <v>9.9</v>
      </c>
      <c r="S52" s="642">
        <v>0.33</v>
      </c>
    </row>
    <row r="53" spans="2:19" ht="21.75" thickBot="1" x14ac:dyDescent="0.3">
      <c r="C53" s="593"/>
      <c r="D53" s="594"/>
      <c r="E53" s="596"/>
      <c r="F53" s="570"/>
      <c r="G53" s="571"/>
      <c r="H53" s="572"/>
      <c r="I53" s="573"/>
      <c r="J53" s="570"/>
      <c r="K53" s="549"/>
      <c r="L53" s="559"/>
      <c r="M53" s="557"/>
      <c r="N53" s="557"/>
      <c r="O53" s="558"/>
      <c r="P53" s="646"/>
      <c r="Q53" s="647"/>
      <c r="R53" s="647"/>
      <c r="S53" s="648"/>
    </row>
    <row r="54" spans="2:19" ht="21.75" thickBot="1" x14ac:dyDescent="0.3">
      <c r="C54" s="649"/>
      <c r="D54" s="650"/>
      <c r="E54" s="651" t="s">
        <v>25</v>
      </c>
      <c r="F54" s="652"/>
      <c r="G54" s="528">
        <f>SUM(G46:G53)</f>
        <v>39.369999999999997</v>
      </c>
      <c r="H54" s="528">
        <f>SUM(H46:H53)</f>
        <v>31.549999999999997</v>
      </c>
      <c r="I54" s="528">
        <f>SUM(I46:I53)</f>
        <v>168.61</v>
      </c>
      <c r="J54" s="615">
        <f>SUM(J46:J53)</f>
        <v>915.12</v>
      </c>
      <c r="K54" s="653">
        <v>0.35</v>
      </c>
      <c r="L54" s="654">
        <f t="shared" ref="L54:S54" si="3">SUM(L46:L53)</f>
        <v>0.35</v>
      </c>
      <c r="M54" s="528">
        <f t="shared" si="3"/>
        <v>43.08</v>
      </c>
      <c r="N54" s="528">
        <f t="shared" si="3"/>
        <v>17.329999999999998</v>
      </c>
      <c r="O54" s="528">
        <f t="shared" si="3"/>
        <v>30.130000000000003</v>
      </c>
      <c r="P54" s="654">
        <f t="shared" si="3"/>
        <v>211.65000000000003</v>
      </c>
      <c r="Q54" s="528">
        <f t="shared" si="3"/>
        <v>551.22</v>
      </c>
      <c r="R54" s="528">
        <f t="shared" si="3"/>
        <v>115.22</v>
      </c>
      <c r="S54" s="655">
        <f t="shared" si="3"/>
        <v>5.6830000000000007</v>
      </c>
    </row>
    <row r="55" spans="2:19" ht="21.75" thickBot="1" x14ac:dyDescent="0.3">
      <c r="C55" s="656"/>
      <c r="D55" s="546"/>
      <c r="E55" s="546"/>
      <c r="F55" s="547"/>
      <c r="G55" s="535"/>
      <c r="H55" s="535"/>
      <c r="I55" s="535"/>
      <c r="J55" s="529"/>
      <c r="K55" s="657"/>
      <c r="L55" s="534"/>
      <c r="M55" s="535"/>
      <c r="N55" s="535"/>
      <c r="O55" s="535"/>
      <c r="P55" s="658"/>
      <c r="Q55" s="604"/>
      <c r="R55" s="604"/>
      <c r="S55" s="659"/>
    </row>
    <row r="56" spans="2:19" ht="21.75" thickBot="1" x14ac:dyDescent="0.3">
      <c r="C56" s="527"/>
      <c r="D56" s="583"/>
      <c r="E56" s="546"/>
      <c r="F56" s="547"/>
      <c r="G56" s="584"/>
      <c r="H56" s="584"/>
      <c r="I56" s="584"/>
      <c r="J56" s="547"/>
      <c r="K56" s="529"/>
      <c r="L56" s="585"/>
      <c r="M56" s="584"/>
      <c r="N56" s="584"/>
      <c r="O56" s="584"/>
      <c r="P56" s="585"/>
      <c r="Q56" s="584"/>
      <c r="R56" s="584"/>
      <c r="S56" s="586"/>
    </row>
    <row r="57" spans="2:19" ht="21" x14ac:dyDescent="0.25">
      <c r="C57" s="552"/>
      <c r="D57" s="554"/>
      <c r="E57" s="569"/>
      <c r="F57" s="555"/>
      <c r="G57" s="556"/>
      <c r="H57" s="557"/>
      <c r="I57" s="558"/>
      <c r="J57" s="555"/>
      <c r="K57" s="529"/>
      <c r="L57" s="559"/>
      <c r="M57" s="557"/>
      <c r="N57" s="557"/>
      <c r="O57" s="558"/>
      <c r="P57" s="559"/>
      <c r="Q57" s="557"/>
      <c r="R57" s="557"/>
      <c r="S57" s="560"/>
    </row>
    <row r="58" spans="2:19" ht="21" x14ac:dyDescent="0.35">
      <c r="B58" s="210"/>
      <c r="C58" s="599"/>
      <c r="D58" s="592"/>
      <c r="E58" s="563"/>
      <c r="F58" s="564"/>
      <c r="G58" s="565"/>
      <c r="H58" s="566"/>
      <c r="I58" s="567"/>
      <c r="J58" s="564"/>
      <c r="K58" s="600"/>
      <c r="L58" s="508"/>
      <c r="M58" s="505"/>
      <c r="N58" s="505"/>
      <c r="O58" s="506"/>
      <c r="P58" s="508"/>
      <c r="Q58" s="505"/>
      <c r="R58" s="505"/>
      <c r="S58" s="509"/>
    </row>
    <row r="59" spans="2:19" ht="21.75" thickBot="1" x14ac:dyDescent="0.3">
      <c r="C59" s="552"/>
      <c r="D59" s="554"/>
      <c r="E59" s="569"/>
      <c r="F59" s="555"/>
      <c r="G59" s="556"/>
      <c r="H59" s="557"/>
      <c r="I59" s="558"/>
      <c r="J59" s="555"/>
      <c r="K59" s="657"/>
      <c r="L59" s="559"/>
      <c r="M59" s="557"/>
      <c r="N59" s="557"/>
      <c r="O59" s="558"/>
      <c r="P59" s="559"/>
      <c r="Q59" s="557"/>
      <c r="R59" s="557"/>
      <c r="S59" s="560"/>
    </row>
    <row r="60" spans="2:19" ht="21.75" thickBot="1" x14ac:dyDescent="0.3">
      <c r="C60" s="601"/>
      <c r="D60" s="602"/>
      <c r="E60" s="601"/>
      <c r="F60" s="603"/>
      <c r="G60" s="604"/>
      <c r="H60" s="604"/>
      <c r="I60" s="604"/>
      <c r="J60" s="603"/>
      <c r="K60" s="605"/>
      <c r="L60" s="606"/>
      <c r="M60" s="612"/>
      <c r="N60" s="612"/>
      <c r="O60" s="608"/>
      <c r="P60" s="660"/>
      <c r="Q60" s="661"/>
      <c r="R60" s="661"/>
      <c r="S60" s="662"/>
    </row>
    <row r="61" spans="2:19" ht="21.75" thickBot="1" x14ac:dyDescent="0.3">
      <c r="C61" s="601"/>
      <c r="D61" s="602"/>
      <c r="E61" s="602"/>
      <c r="F61" s="603"/>
      <c r="G61" s="604"/>
      <c r="H61" s="604"/>
      <c r="I61" s="604"/>
      <c r="J61" s="603"/>
      <c r="K61" s="610"/>
      <c r="L61" s="611"/>
      <c r="M61" s="612"/>
      <c r="N61" s="612"/>
      <c r="O61" s="608"/>
      <c r="P61" s="613"/>
      <c r="Q61" s="612"/>
      <c r="R61" s="612"/>
      <c r="S61" s="663"/>
    </row>
    <row r="62" spans="2:19" ht="21.75" thickBot="1" x14ac:dyDescent="0.3">
      <c r="C62" s="510"/>
      <c r="D62" s="511"/>
      <c r="E62" s="511" t="s">
        <v>45</v>
      </c>
      <c r="F62" s="615"/>
      <c r="G62" s="528">
        <f>G44+G54+G60</f>
        <v>65.78</v>
      </c>
      <c r="H62" s="528">
        <f>H44+H54+H60</f>
        <v>44.339999999999996</v>
      </c>
      <c r="I62" s="655">
        <f>I44+I54+I60</f>
        <v>261.36</v>
      </c>
      <c r="J62" s="617" t="s">
        <v>27</v>
      </c>
      <c r="K62" s="664" t="s">
        <v>28</v>
      </c>
      <c r="L62" s="665">
        <f t="shared" ref="L62:S62" si="4">L44+L54+L60</f>
        <v>1.7400000000000002</v>
      </c>
      <c r="M62" s="666">
        <f t="shared" si="4"/>
        <v>143.07999999999998</v>
      </c>
      <c r="N62" s="666">
        <f t="shared" si="4"/>
        <v>75.960000000000008</v>
      </c>
      <c r="O62" s="666">
        <f t="shared" si="4"/>
        <v>47.28</v>
      </c>
      <c r="P62" s="666">
        <v>809.35</v>
      </c>
      <c r="Q62" s="666">
        <v>1386.56</v>
      </c>
      <c r="R62" s="666">
        <f t="shared" si="4"/>
        <v>169.44</v>
      </c>
      <c r="S62" s="667">
        <f t="shared" si="4"/>
        <v>7.4560000000000004</v>
      </c>
    </row>
    <row r="63" spans="2:19" ht="21.75" thickBot="1" x14ac:dyDescent="0.3">
      <c r="C63" s="524"/>
      <c r="D63" s="522"/>
      <c r="E63" s="522"/>
      <c r="F63" s="621"/>
      <c r="G63" s="622"/>
      <c r="H63" s="622"/>
      <c r="I63" s="622"/>
      <c r="J63" s="623">
        <f>J44+J54+J60</f>
        <v>1387.83</v>
      </c>
      <c r="K63" s="668">
        <f>K44+K54+K60</f>
        <v>0.6</v>
      </c>
      <c r="L63" s="669"/>
      <c r="M63" s="626"/>
      <c r="N63" s="626"/>
      <c r="O63" s="626"/>
      <c r="P63" s="626"/>
      <c r="Q63" s="626"/>
      <c r="R63" s="626"/>
      <c r="S63" s="670"/>
    </row>
    <row r="70" spans="14:14" x14ac:dyDescent="0.25">
      <c r="N70">
        <f>SUM(Y61)</f>
        <v>0</v>
      </c>
    </row>
  </sheetData>
  <pageMargins left="0.7" right="0.7" top="0.75" bottom="0.75" header="0.3" footer="0.3"/>
  <pageSetup paperSize="9" scale="35" orientation="landscape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AF52"/>
  <sheetViews>
    <sheetView topLeftCell="A22" zoomScaleNormal="100" workbookViewId="0">
      <selection activeCell="A18" sqref="A18:XFD18"/>
    </sheetView>
  </sheetViews>
  <sheetFormatPr defaultColWidth="15.7109375" defaultRowHeight="30" customHeight="1" x14ac:dyDescent="0.3"/>
  <cols>
    <col min="1" max="1" width="15.7109375" style="452"/>
    <col min="2" max="2" width="11" style="454" customWidth="1"/>
    <col min="3" max="3" width="13.5703125" style="454" customWidth="1"/>
    <col min="4" max="4" width="13.28515625" style="454" customWidth="1"/>
    <col min="5" max="5" width="14.140625" style="454" customWidth="1"/>
    <col min="6" max="6" width="11.7109375" style="454" customWidth="1"/>
    <col min="7" max="7" width="9.85546875" style="454" customWidth="1"/>
    <col min="8" max="8" width="11.5703125" style="454" customWidth="1"/>
    <col min="9" max="9" width="12.7109375" style="454" customWidth="1"/>
    <col min="10" max="10" width="14" style="454" customWidth="1"/>
    <col min="11" max="11" width="13.42578125" style="454" customWidth="1"/>
    <col min="12" max="12" width="14" style="454" customWidth="1"/>
    <col min="13" max="13" width="13.28515625" style="454" customWidth="1"/>
    <col min="14" max="14" width="13.140625" style="454" customWidth="1"/>
    <col min="15" max="15" width="12.7109375" style="454" customWidth="1"/>
    <col min="16" max="16" width="15.7109375" style="452"/>
    <col min="17" max="32" width="15.7109375" style="453"/>
    <col min="33" max="16384" width="15.7109375" style="452"/>
  </cols>
  <sheetData>
    <row r="1" spans="2:30" ht="30" customHeight="1" thickBot="1" x14ac:dyDescent="0.35"/>
    <row r="2" spans="2:30" ht="30" customHeight="1" thickBot="1" x14ac:dyDescent="0.35">
      <c r="D2" s="455" t="s">
        <v>119</v>
      </c>
      <c r="E2" s="456"/>
      <c r="F2" s="456"/>
      <c r="G2" s="457"/>
      <c r="H2" s="457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</row>
    <row r="3" spans="2:30" ht="30" customHeight="1" thickBot="1" x14ac:dyDescent="0.35">
      <c r="B3" s="493" t="s">
        <v>120</v>
      </c>
      <c r="C3" s="459" t="s">
        <v>122</v>
      </c>
      <c r="D3" s="456"/>
      <c r="E3" s="457"/>
      <c r="F3" s="492" t="s">
        <v>133</v>
      </c>
      <c r="G3" s="437" t="s">
        <v>124</v>
      </c>
      <c r="H3" s="455"/>
      <c r="I3" s="456" t="s">
        <v>125</v>
      </c>
      <c r="J3" s="456"/>
      <c r="K3" s="457"/>
      <c r="L3" s="456" t="s">
        <v>126</v>
      </c>
      <c r="M3" s="456"/>
      <c r="N3" s="456"/>
      <c r="O3" s="457"/>
      <c r="Q3" s="390"/>
      <c r="R3" s="460"/>
      <c r="S3" s="390"/>
      <c r="T3" s="390"/>
      <c r="U3" s="390"/>
      <c r="V3" s="410"/>
      <c r="W3" s="390"/>
      <c r="X3" s="390"/>
      <c r="Y3" s="390"/>
      <c r="Z3" s="390"/>
      <c r="AA3" s="390"/>
      <c r="AB3" s="390"/>
      <c r="AC3" s="390"/>
      <c r="AD3" s="390"/>
    </row>
    <row r="4" spans="2:30" ht="30" customHeight="1" thickBot="1" x14ac:dyDescent="0.35">
      <c r="B4" s="461" t="s">
        <v>121</v>
      </c>
      <c r="C4" s="458" t="s">
        <v>19</v>
      </c>
      <c r="D4" s="462" t="s">
        <v>20</v>
      </c>
      <c r="E4" s="463" t="s">
        <v>132</v>
      </c>
      <c r="F4" s="464" t="s">
        <v>123</v>
      </c>
      <c r="G4" s="461"/>
      <c r="H4" s="465" t="s">
        <v>38</v>
      </c>
      <c r="I4" s="437" t="s">
        <v>33</v>
      </c>
      <c r="J4" s="440" t="s">
        <v>34</v>
      </c>
      <c r="K4" s="437" t="s">
        <v>35</v>
      </c>
      <c r="L4" s="466" t="s">
        <v>127</v>
      </c>
      <c r="M4" s="467" t="s">
        <v>128</v>
      </c>
      <c r="N4" s="440" t="s">
        <v>129</v>
      </c>
      <c r="O4" s="437" t="s">
        <v>36</v>
      </c>
      <c r="Q4" s="390"/>
      <c r="R4" s="390"/>
      <c r="S4" s="390"/>
      <c r="T4" s="390"/>
      <c r="U4" s="390"/>
      <c r="V4" s="390"/>
      <c r="W4" s="410"/>
      <c r="X4" s="410"/>
      <c r="Y4" s="410"/>
      <c r="Z4" s="410"/>
      <c r="AA4" s="410"/>
      <c r="AB4" s="410"/>
      <c r="AC4" s="410"/>
      <c r="AD4" s="410"/>
    </row>
    <row r="5" spans="2:30" ht="30" customHeight="1" thickBot="1" x14ac:dyDescent="0.35">
      <c r="B5" s="401">
        <v>1</v>
      </c>
      <c r="C5" s="398">
        <v>62.9</v>
      </c>
      <c r="D5" s="399">
        <v>64.45</v>
      </c>
      <c r="E5" s="400">
        <v>236.55</v>
      </c>
      <c r="F5" s="401">
        <v>1763</v>
      </c>
      <c r="G5" s="402">
        <v>0.75</v>
      </c>
      <c r="H5" s="398">
        <v>1.621</v>
      </c>
      <c r="I5" s="403">
        <v>73.72</v>
      </c>
      <c r="J5" s="403">
        <v>268.97000000000003</v>
      </c>
      <c r="K5" s="404">
        <v>2030.99</v>
      </c>
      <c r="L5" s="405">
        <v>1068.1400000000001</v>
      </c>
      <c r="M5" s="399">
        <v>1126.76</v>
      </c>
      <c r="N5" s="403">
        <v>229.32</v>
      </c>
      <c r="O5" s="406">
        <v>13.878</v>
      </c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</row>
    <row r="6" spans="2:30" ht="30" customHeight="1" thickBot="1" x14ac:dyDescent="0.35">
      <c r="B6" s="468">
        <v>2</v>
      </c>
      <c r="C6" s="407">
        <v>59.8</v>
      </c>
      <c r="D6" s="408">
        <v>61.92</v>
      </c>
      <c r="E6" s="409">
        <v>249.73</v>
      </c>
      <c r="F6" s="401">
        <v>1763</v>
      </c>
      <c r="G6" s="402">
        <v>0.75</v>
      </c>
      <c r="H6" s="407">
        <v>2.2599999999999998</v>
      </c>
      <c r="I6" s="410">
        <v>192.56</v>
      </c>
      <c r="J6" s="410">
        <v>159</v>
      </c>
      <c r="K6" s="411">
        <v>990.68</v>
      </c>
      <c r="L6" s="412">
        <v>918.86</v>
      </c>
      <c r="M6" s="408">
        <v>1327.44</v>
      </c>
      <c r="N6" s="410">
        <v>247.3</v>
      </c>
      <c r="O6" s="413">
        <v>175.43</v>
      </c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</row>
    <row r="7" spans="2:30" ht="30" customHeight="1" thickBot="1" x14ac:dyDescent="0.35">
      <c r="B7" s="468">
        <v>3</v>
      </c>
      <c r="C7" s="407">
        <v>56.643999999999998</v>
      </c>
      <c r="D7" s="408">
        <v>59.98</v>
      </c>
      <c r="E7" s="409">
        <v>214.32</v>
      </c>
      <c r="F7" s="401">
        <v>1763</v>
      </c>
      <c r="G7" s="402">
        <v>0.75</v>
      </c>
      <c r="H7" s="407">
        <v>0.5575</v>
      </c>
      <c r="I7" s="410">
        <v>185.92</v>
      </c>
      <c r="J7" s="410">
        <v>397.23</v>
      </c>
      <c r="K7" s="411">
        <v>103.83</v>
      </c>
      <c r="L7" s="412">
        <v>823.63</v>
      </c>
      <c r="M7" s="408">
        <v>1227.92</v>
      </c>
      <c r="N7" s="410">
        <v>206.91</v>
      </c>
      <c r="O7" s="413">
        <v>71.03</v>
      </c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</row>
    <row r="8" spans="2:30" ht="30" customHeight="1" thickBot="1" x14ac:dyDescent="0.35">
      <c r="B8" s="468">
        <v>4</v>
      </c>
      <c r="C8" s="407">
        <v>55.23</v>
      </c>
      <c r="D8" s="408">
        <v>55.78</v>
      </c>
      <c r="E8" s="409">
        <v>220.58</v>
      </c>
      <c r="F8" s="401">
        <v>1763</v>
      </c>
      <c r="G8" s="402">
        <v>0.75</v>
      </c>
      <c r="H8" s="407">
        <v>0.89</v>
      </c>
      <c r="I8" s="410">
        <v>50.12</v>
      </c>
      <c r="J8" s="410">
        <v>154.55000000000001</v>
      </c>
      <c r="K8" s="411">
        <v>46.46</v>
      </c>
      <c r="L8" s="412">
        <v>877.33</v>
      </c>
      <c r="M8" s="408">
        <v>1378.37</v>
      </c>
      <c r="N8" s="410">
        <v>250.46</v>
      </c>
      <c r="O8" s="413">
        <v>16</v>
      </c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</row>
    <row r="9" spans="2:30" ht="30" customHeight="1" thickBot="1" x14ac:dyDescent="0.35">
      <c r="B9" s="468">
        <v>5</v>
      </c>
      <c r="C9" s="407">
        <v>58.56</v>
      </c>
      <c r="D9" s="408">
        <v>59.11</v>
      </c>
      <c r="E9" s="409">
        <v>207.73</v>
      </c>
      <c r="F9" s="401">
        <v>1763</v>
      </c>
      <c r="G9" s="402">
        <v>0.75</v>
      </c>
      <c r="H9" s="407">
        <v>1.9139999999999999</v>
      </c>
      <c r="I9" s="410">
        <v>78.3</v>
      </c>
      <c r="J9" s="410">
        <v>129.01</v>
      </c>
      <c r="K9" s="411">
        <v>191.61</v>
      </c>
      <c r="L9" s="412">
        <v>535.37</v>
      </c>
      <c r="M9" s="408">
        <v>1071.1600000000001</v>
      </c>
      <c r="N9" s="410">
        <v>289.7</v>
      </c>
      <c r="O9" s="413">
        <v>97.83</v>
      </c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</row>
    <row r="10" spans="2:30" ht="30" customHeight="1" thickBot="1" x14ac:dyDescent="0.35">
      <c r="B10" s="468">
        <v>6</v>
      </c>
      <c r="C10" s="407">
        <v>59.5</v>
      </c>
      <c r="D10" s="408">
        <v>62.01</v>
      </c>
      <c r="E10" s="409">
        <v>241.96</v>
      </c>
      <c r="F10" s="401">
        <v>1763</v>
      </c>
      <c r="G10" s="402">
        <v>0.75</v>
      </c>
      <c r="H10" s="407">
        <v>1.19</v>
      </c>
      <c r="I10" s="410">
        <v>110.43</v>
      </c>
      <c r="J10" s="410">
        <v>5247.8</v>
      </c>
      <c r="K10" s="411">
        <v>762.97</v>
      </c>
      <c r="L10" s="412">
        <v>821.49</v>
      </c>
      <c r="M10" s="408">
        <v>1314.88</v>
      </c>
      <c r="N10" s="410">
        <v>395.4</v>
      </c>
      <c r="O10" s="413">
        <v>101.86</v>
      </c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</row>
    <row r="11" spans="2:30" ht="30" customHeight="1" thickBot="1" x14ac:dyDescent="0.35">
      <c r="B11" s="468">
        <v>7</v>
      </c>
      <c r="C11" s="407">
        <v>57.7</v>
      </c>
      <c r="D11" s="408">
        <v>59.04</v>
      </c>
      <c r="E11" s="409">
        <v>297.38</v>
      </c>
      <c r="F11" s="401">
        <v>1763</v>
      </c>
      <c r="G11" s="402">
        <v>0.75</v>
      </c>
      <c r="H11" s="407">
        <v>0.873</v>
      </c>
      <c r="I11" s="410">
        <v>126.66</v>
      </c>
      <c r="J11" s="410">
        <v>166.07</v>
      </c>
      <c r="K11" s="411">
        <v>31.945</v>
      </c>
      <c r="L11" s="412">
        <v>846.98</v>
      </c>
      <c r="M11" s="408">
        <v>1180.71</v>
      </c>
      <c r="N11" s="410">
        <v>284.66000000000003</v>
      </c>
      <c r="O11" s="413">
        <v>79.284999999999997</v>
      </c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</row>
    <row r="12" spans="2:30" ht="30" customHeight="1" thickBot="1" x14ac:dyDescent="0.35">
      <c r="B12" s="468">
        <v>8</v>
      </c>
      <c r="C12" s="407">
        <v>57.4</v>
      </c>
      <c r="D12" s="408">
        <v>58.16</v>
      </c>
      <c r="E12" s="409">
        <v>283.14999999999998</v>
      </c>
      <c r="F12" s="401">
        <v>1763</v>
      </c>
      <c r="G12" s="402">
        <v>0.75</v>
      </c>
      <c r="H12" s="407">
        <v>0.749</v>
      </c>
      <c r="I12" s="410">
        <v>154.84</v>
      </c>
      <c r="J12" s="410">
        <v>120.75</v>
      </c>
      <c r="K12" s="411">
        <v>541.04999999999995</v>
      </c>
      <c r="L12" s="412">
        <v>655.59</v>
      </c>
      <c r="M12" s="408">
        <v>1148.77</v>
      </c>
      <c r="N12" s="410">
        <v>245.54</v>
      </c>
      <c r="O12" s="413">
        <v>17.88</v>
      </c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</row>
    <row r="13" spans="2:30" ht="30" customHeight="1" thickBot="1" x14ac:dyDescent="0.35">
      <c r="B13" s="468">
        <v>9</v>
      </c>
      <c r="C13" s="407">
        <v>56.38</v>
      </c>
      <c r="D13" s="408">
        <v>67.84</v>
      </c>
      <c r="E13" s="409">
        <v>205.47</v>
      </c>
      <c r="F13" s="401">
        <v>1763</v>
      </c>
      <c r="G13" s="402">
        <v>0.75</v>
      </c>
      <c r="H13" s="407">
        <v>0.624</v>
      </c>
      <c r="I13" s="410">
        <v>23.872</v>
      </c>
      <c r="J13" s="410">
        <v>169.5</v>
      </c>
      <c r="K13" s="411">
        <v>94.62</v>
      </c>
      <c r="L13" s="412">
        <v>909.17</v>
      </c>
      <c r="M13" s="408">
        <v>1287.6199999999999</v>
      </c>
      <c r="N13" s="410">
        <v>29.51</v>
      </c>
      <c r="O13" s="413">
        <v>15.25</v>
      </c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</row>
    <row r="14" spans="2:30" ht="30" customHeight="1" thickBot="1" x14ac:dyDescent="0.35">
      <c r="B14" s="468">
        <v>10</v>
      </c>
      <c r="C14" s="407">
        <v>57.51</v>
      </c>
      <c r="D14" s="408">
        <v>56.11</v>
      </c>
      <c r="E14" s="409">
        <v>261.7</v>
      </c>
      <c r="F14" s="401">
        <v>1763</v>
      </c>
      <c r="G14" s="402">
        <v>0.75</v>
      </c>
      <c r="H14" s="407">
        <v>0.64700000000000002</v>
      </c>
      <c r="I14" s="410">
        <v>76.05</v>
      </c>
      <c r="J14" s="410">
        <v>202</v>
      </c>
      <c r="K14" s="411">
        <v>31.15</v>
      </c>
      <c r="L14" s="412">
        <v>790.91</v>
      </c>
      <c r="M14" s="408">
        <v>1292.8</v>
      </c>
      <c r="N14" s="410">
        <v>273.10000000000002</v>
      </c>
      <c r="O14" s="413">
        <v>72.58</v>
      </c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</row>
    <row r="15" spans="2:30" ht="30" customHeight="1" thickBot="1" x14ac:dyDescent="0.35">
      <c r="B15" s="468">
        <v>11</v>
      </c>
      <c r="C15" s="407">
        <v>56.4</v>
      </c>
      <c r="D15" s="408">
        <v>65.94</v>
      </c>
      <c r="E15" s="409">
        <v>259.22000000000003</v>
      </c>
      <c r="F15" s="401">
        <v>1763</v>
      </c>
      <c r="G15" s="402">
        <v>0.75</v>
      </c>
      <c r="H15" s="407">
        <v>2.1629999999999998</v>
      </c>
      <c r="I15" s="410">
        <v>101.93</v>
      </c>
      <c r="J15" s="410">
        <v>403.18</v>
      </c>
      <c r="K15" s="411">
        <v>7.48</v>
      </c>
      <c r="L15" s="412">
        <v>1000.7</v>
      </c>
      <c r="M15" s="408">
        <v>1276.67</v>
      </c>
      <c r="N15" s="410">
        <v>246.02</v>
      </c>
      <c r="O15" s="413">
        <v>72.900000000000006</v>
      </c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410"/>
      <c r="AC15" s="410"/>
      <c r="AD15" s="410"/>
    </row>
    <row r="16" spans="2:30" ht="30" customHeight="1" x14ac:dyDescent="0.3">
      <c r="B16" s="468">
        <v>12</v>
      </c>
      <c r="C16" s="407">
        <v>64.459999999999994</v>
      </c>
      <c r="D16" s="408">
        <v>57.57</v>
      </c>
      <c r="E16" s="409">
        <v>268.99</v>
      </c>
      <c r="F16" s="401">
        <v>1763</v>
      </c>
      <c r="G16" s="402">
        <v>0.75</v>
      </c>
      <c r="H16" s="407">
        <v>1.766</v>
      </c>
      <c r="I16" s="410">
        <v>142.66</v>
      </c>
      <c r="J16" s="410">
        <v>191.78</v>
      </c>
      <c r="K16" s="411">
        <v>90.88</v>
      </c>
      <c r="L16" s="412">
        <v>723.78</v>
      </c>
      <c r="M16" s="408">
        <v>1356.56</v>
      </c>
      <c r="N16" s="410">
        <v>219.15</v>
      </c>
      <c r="O16" s="413">
        <v>35.523000000000003</v>
      </c>
      <c r="Q16" s="410"/>
      <c r="R16" s="410"/>
      <c r="S16" s="410"/>
      <c r="T16" s="410"/>
      <c r="U16" s="410"/>
      <c r="V16" s="410"/>
      <c r="W16" s="410"/>
      <c r="X16" s="410"/>
      <c r="Y16" s="410"/>
      <c r="Z16" s="410"/>
      <c r="AA16" s="410"/>
      <c r="AB16" s="410"/>
      <c r="AC16" s="410"/>
      <c r="AD16" s="410"/>
    </row>
    <row r="17" spans="2:30" ht="30" customHeight="1" x14ac:dyDescent="0.3">
      <c r="B17" s="468" t="s">
        <v>135</v>
      </c>
      <c r="C17" s="414">
        <f>SUM(C5:C16)</f>
        <v>702.48400000000004</v>
      </c>
      <c r="D17" s="415">
        <f>SUM(D5:D16)</f>
        <v>727.9100000000002</v>
      </c>
      <c r="E17" s="416">
        <f>SUM(E5:E16)</f>
        <v>2946.7799999999997</v>
      </c>
      <c r="F17" s="417">
        <f>SUM(F5:F16)</f>
        <v>21156</v>
      </c>
      <c r="G17" s="417"/>
      <c r="H17" s="414">
        <f t="shared" ref="H17:O17" si="0">SUM(H5:H16)</f>
        <v>15.2545</v>
      </c>
      <c r="I17" s="415">
        <f t="shared" si="0"/>
        <v>1317.0620000000001</v>
      </c>
      <c r="J17" s="415">
        <f t="shared" si="0"/>
        <v>7609.84</v>
      </c>
      <c r="K17" s="416">
        <f t="shared" si="0"/>
        <v>4923.6649999999991</v>
      </c>
      <c r="L17" s="414">
        <f t="shared" si="0"/>
        <v>9971.9500000000007</v>
      </c>
      <c r="M17" s="415">
        <f t="shared" si="0"/>
        <v>14989.66</v>
      </c>
      <c r="N17" s="415">
        <f t="shared" si="0"/>
        <v>2917.0700000000006</v>
      </c>
      <c r="O17" s="418">
        <f t="shared" si="0"/>
        <v>769.44600000000003</v>
      </c>
      <c r="Q17" s="410"/>
      <c r="R17" s="410"/>
      <c r="S17" s="410"/>
      <c r="T17" s="410"/>
      <c r="U17" s="410"/>
      <c r="V17" s="410"/>
      <c r="W17" s="410"/>
      <c r="X17" s="410"/>
      <c r="Y17" s="410"/>
      <c r="Z17" s="410"/>
      <c r="AA17" s="410"/>
      <c r="AB17" s="410"/>
      <c r="AC17" s="410"/>
      <c r="AD17" s="410"/>
    </row>
    <row r="18" spans="2:30" ht="30" customHeight="1" thickBot="1" x14ac:dyDescent="0.35"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Q18" s="410"/>
      <c r="R18" s="410"/>
      <c r="S18" s="410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</row>
    <row r="19" spans="2:30" ht="30" customHeight="1" thickBot="1" x14ac:dyDescent="0.35">
      <c r="B19" s="401" t="s">
        <v>130</v>
      </c>
      <c r="C19" s="458" t="s">
        <v>19</v>
      </c>
      <c r="D19" s="456" t="s">
        <v>20</v>
      </c>
      <c r="E19" s="458" t="s">
        <v>132</v>
      </c>
      <c r="F19" s="458" t="s">
        <v>123</v>
      </c>
      <c r="G19" s="469"/>
      <c r="H19" s="470" t="s">
        <v>38</v>
      </c>
      <c r="I19" s="437" t="s">
        <v>33</v>
      </c>
      <c r="J19" s="471" t="s">
        <v>34</v>
      </c>
      <c r="K19" s="437" t="s">
        <v>35</v>
      </c>
      <c r="L19" s="471" t="s">
        <v>127</v>
      </c>
      <c r="M19" s="437" t="s">
        <v>128</v>
      </c>
      <c r="N19" s="471" t="s">
        <v>129</v>
      </c>
      <c r="O19" s="437" t="s">
        <v>36</v>
      </c>
      <c r="Q19" s="410"/>
      <c r="R19" s="390"/>
      <c r="S19" s="390"/>
      <c r="T19" s="390"/>
      <c r="U19" s="390"/>
      <c r="V19" s="410"/>
      <c r="W19" s="410"/>
      <c r="X19" s="410"/>
      <c r="Y19" s="410"/>
      <c r="Z19" s="410"/>
      <c r="AA19" s="410"/>
      <c r="AB19" s="410"/>
      <c r="AC19" s="410"/>
      <c r="AD19" s="410"/>
    </row>
    <row r="20" spans="2:30" ht="30" customHeight="1" x14ac:dyDescent="0.3">
      <c r="B20" s="468">
        <v>12</v>
      </c>
      <c r="C20" s="421">
        <f>C17</f>
        <v>702.48400000000004</v>
      </c>
      <c r="D20" s="422">
        <f>D17</f>
        <v>727.9100000000002</v>
      </c>
      <c r="E20" s="421">
        <f>E17</f>
        <v>2946.7799999999997</v>
      </c>
      <c r="F20" s="423">
        <f>F17</f>
        <v>21156</v>
      </c>
      <c r="G20" s="424"/>
      <c r="H20" s="425">
        <f t="shared" ref="H20:O20" si="1">H17</f>
        <v>15.2545</v>
      </c>
      <c r="I20" s="426">
        <f t="shared" si="1"/>
        <v>1317.0620000000001</v>
      </c>
      <c r="J20" s="427">
        <f t="shared" si="1"/>
        <v>7609.84</v>
      </c>
      <c r="K20" s="426">
        <f t="shared" si="1"/>
        <v>4923.6649999999991</v>
      </c>
      <c r="L20" s="427">
        <f t="shared" si="1"/>
        <v>9971.9500000000007</v>
      </c>
      <c r="M20" s="426">
        <f t="shared" si="1"/>
        <v>14989.66</v>
      </c>
      <c r="N20" s="427">
        <f t="shared" si="1"/>
        <v>2917.0700000000006</v>
      </c>
      <c r="O20" s="426">
        <f t="shared" si="1"/>
        <v>769.44600000000003</v>
      </c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0"/>
      <c r="AD20" s="410"/>
    </row>
    <row r="21" spans="2:30" ht="30" customHeight="1" thickBot="1" x14ac:dyDescent="0.35">
      <c r="B21" s="420" t="s">
        <v>131</v>
      </c>
      <c r="C21" s="428">
        <f>C20/B20</f>
        <v>58.540333333333336</v>
      </c>
      <c r="D21" s="429">
        <f>D20/B20</f>
        <v>60.659166666666685</v>
      </c>
      <c r="E21" s="428">
        <f>E20/B20</f>
        <v>245.56499999999997</v>
      </c>
      <c r="F21" s="430">
        <f>F20/B20</f>
        <v>1763</v>
      </c>
      <c r="G21" s="424"/>
      <c r="H21" s="431">
        <f>H20/B20</f>
        <v>1.2712083333333333</v>
      </c>
      <c r="I21" s="432">
        <f>I20/B20</f>
        <v>109.75516666666668</v>
      </c>
      <c r="J21" s="433">
        <f>J20/B20</f>
        <v>634.15333333333331</v>
      </c>
      <c r="K21" s="432">
        <f>K20/B20</f>
        <v>410.30541666666659</v>
      </c>
      <c r="L21" s="433">
        <f>L20/B20</f>
        <v>830.99583333333339</v>
      </c>
      <c r="M21" s="432">
        <f>M20/B20</f>
        <v>1249.1383333333333</v>
      </c>
      <c r="N21" s="433">
        <f>N20/B20</f>
        <v>243.08916666666673</v>
      </c>
      <c r="O21" s="432">
        <f>O20/B20</f>
        <v>64.120500000000007</v>
      </c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  <c r="AC21" s="410"/>
      <c r="AD21" s="410"/>
    </row>
    <row r="22" spans="2:30" ht="30" customHeight="1" thickBot="1" x14ac:dyDescent="0.35">
      <c r="B22" s="469"/>
      <c r="C22" s="434">
        <f>E21/C21</f>
        <v>4.1948001662671315</v>
      </c>
      <c r="D22" s="435">
        <f>E21/D21</f>
        <v>4.0482751988569996</v>
      </c>
      <c r="E22" s="436"/>
      <c r="F22" s="436"/>
      <c r="G22" s="424"/>
      <c r="H22" s="424"/>
      <c r="I22" s="424"/>
      <c r="J22" s="424"/>
      <c r="K22" s="424"/>
      <c r="L22" s="437">
        <v>1</v>
      </c>
      <c r="M22" s="438">
        <f>M21/L21</f>
        <v>1.5031824267069127</v>
      </c>
      <c r="N22" s="424"/>
      <c r="O22" s="424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</row>
    <row r="23" spans="2:30" ht="30" customHeight="1" thickBot="1" x14ac:dyDescent="0.35">
      <c r="B23" s="469"/>
      <c r="C23" s="439"/>
      <c r="D23" s="439"/>
      <c r="E23" s="436"/>
      <c r="F23" s="436"/>
      <c r="G23" s="424"/>
      <c r="H23" s="424"/>
      <c r="I23" s="424"/>
      <c r="J23" s="424"/>
      <c r="K23" s="424"/>
      <c r="L23" s="440"/>
      <c r="M23" s="441"/>
      <c r="N23" s="424"/>
      <c r="O23" s="424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</row>
    <row r="24" spans="2:30" ht="30" customHeight="1" thickBot="1" x14ac:dyDescent="0.35">
      <c r="B24" s="458" t="s">
        <v>19</v>
      </c>
      <c r="C24" s="434">
        <f>C21</f>
        <v>58.540333333333336</v>
      </c>
      <c r="D24" s="442">
        <f>C22</f>
        <v>4.1948001662671315</v>
      </c>
      <c r="E24" s="443">
        <f>F21</f>
        <v>1763</v>
      </c>
      <c r="F24" s="444">
        <v>100</v>
      </c>
      <c r="G24" s="445">
        <f>C24*D24/E24*F24</f>
        <v>13.928814520703344</v>
      </c>
      <c r="H24" s="424"/>
      <c r="I24" s="424"/>
      <c r="J24" s="424"/>
      <c r="K24" s="424"/>
      <c r="L24" s="424"/>
      <c r="M24" s="424"/>
      <c r="N24" s="424"/>
      <c r="O24" s="424"/>
      <c r="Q24" s="39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</row>
    <row r="25" spans="2:30" ht="30" customHeight="1" thickBot="1" x14ac:dyDescent="0.35">
      <c r="B25" s="458" t="s">
        <v>20</v>
      </c>
      <c r="C25" s="434">
        <f>D21</f>
        <v>60.659166666666685</v>
      </c>
      <c r="D25" s="446">
        <f>D22</f>
        <v>4.0482751988569996</v>
      </c>
      <c r="E25" s="443">
        <f>F21</f>
        <v>1763</v>
      </c>
      <c r="F25" s="444">
        <v>100</v>
      </c>
      <c r="G25" s="434">
        <f>C25*D25/E25*F25</f>
        <v>13.928814520703344</v>
      </c>
      <c r="H25" s="424"/>
      <c r="I25" s="424"/>
      <c r="J25" s="424"/>
      <c r="K25" s="424"/>
      <c r="L25" s="424"/>
      <c r="M25" s="424"/>
      <c r="N25" s="424"/>
      <c r="O25" s="424"/>
      <c r="Q25" s="39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</row>
    <row r="26" spans="2:30" ht="30" customHeight="1" thickBot="1" x14ac:dyDescent="0.35">
      <c r="B26" s="458" t="s">
        <v>132</v>
      </c>
      <c r="C26" s="447">
        <f>E21</f>
        <v>245.56499999999997</v>
      </c>
      <c r="D26" s="448">
        <v>9</v>
      </c>
      <c r="E26" s="449">
        <f>F21</f>
        <v>1763</v>
      </c>
      <c r="F26" s="450">
        <v>100</v>
      </c>
      <c r="G26" s="451">
        <f>C26*D26/E26*F26</f>
        <v>125.3593306863301</v>
      </c>
      <c r="H26" s="424"/>
      <c r="I26" s="424"/>
      <c r="J26" s="424"/>
      <c r="K26" s="424"/>
      <c r="L26" s="424"/>
      <c r="M26" s="424"/>
      <c r="N26" s="424"/>
      <c r="O26" s="424"/>
      <c r="Q26" s="39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</row>
    <row r="27" spans="2:30" ht="30" customHeight="1" thickBot="1" x14ac:dyDescent="0.35"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</row>
    <row r="28" spans="2:30" ht="30" customHeight="1" thickBot="1" x14ac:dyDescent="0.35">
      <c r="D28" s="455" t="s">
        <v>134</v>
      </c>
      <c r="E28" s="456"/>
      <c r="F28" s="456"/>
      <c r="G28" s="457"/>
      <c r="H28" s="457"/>
    </row>
    <row r="29" spans="2:30" ht="30" customHeight="1" thickBot="1" x14ac:dyDescent="0.35">
      <c r="B29" s="458" t="s">
        <v>120</v>
      </c>
      <c r="C29" s="459" t="s">
        <v>122</v>
      </c>
      <c r="D29" s="456"/>
      <c r="E29" s="457"/>
      <c r="F29" s="456" t="s">
        <v>133</v>
      </c>
      <c r="G29" s="437" t="s">
        <v>124</v>
      </c>
      <c r="H29" s="455"/>
      <c r="I29" s="456" t="s">
        <v>125</v>
      </c>
      <c r="J29" s="456"/>
      <c r="K29" s="457"/>
      <c r="L29" s="456" t="s">
        <v>126</v>
      </c>
      <c r="M29" s="456"/>
      <c r="N29" s="456"/>
      <c r="O29" s="457"/>
    </row>
    <row r="30" spans="2:30" ht="30" customHeight="1" thickBot="1" x14ac:dyDescent="0.35">
      <c r="B30" s="461" t="s">
        <v>121</v>
      </c>
      <c r="C30" s="458" t="s">
        <v>19</v>
      </c>
      <c r="D30" s="462" t="s">
        <v>20</v>
      </c>
      <c r="E30" s="463" t="s">
        <v>132</v>
      </c>
      <c r="F30" s="464" t="s">
        <v>123</v>
      </c>
      <c r="G30" s="461"/>
      <c r="H30" s="465" t="s">
        <v>38</v>
      </c>
      <c r="I30" s="437" t="s">
        <v>33</v>
      </c>
      <c r="J30" s="440" t="s">
        <v>34</v>
      </c>
      <c r="K30" s="437" t="s">
        <v>35</v>
      </c>
      <c r="L30" s="472" t="s">
        <v>127</v>
      </c>
      <c r="M30" s="473" t="s">
        <v>128</v>
      </c>
      <c r="N30" s="440" t="s">
        <v>129</v>
      </c>
      <c r="O30" s="437" t="s">
        <v>36</v>
      </c>
    </row>
    <row r="31" spans="2:30" ht="30" customHeight="1" thickBot="1" x14ac:dyDescent="0.35">
      <c r="B31" s="401">
        <v>1</v>
      </c>
      <c r="C31" s="398">
        <v>77.900000000000006</v>
      </c>
      <c r="D31" s="399">
        <v>78.08</v>
      </c>
      <c r="E31" s="400">
        <v>287.70999999999998</v>
      </c>
      <c r="F31" s="401">
        <v>2034.9</v>
      </c>
      <c r="G31" s="402">
        <v>0.75</v>
      </c>
      <c r="H31" s="398">
        <v>1.7350000000000001</v>
      </c>
      <c r="I31" s="403">
        <v>75.7</v>
      </c>
      <c r="J31" s="403">
        <v>271.18</v>
      </c>
      <c r="K31" s="404">
        <v>2031.87</v>
      </c>
      <c r="L31" s="405">
        <v>1081.72</v>
      </c>
      <c r="M31" s="399">
        <v>1396.26</v>
      </c>
      <c r="N31" s="403">
        <v>262.2</v>
      </c>
      <c r="O31" s="406">
        <v>17.218</v>
      </c>
    </row>
    <row r="32" spans="2:30" ht="30" customHeight="1" thickBot="1" x14ac:dyDescent="0.35">
      <c r="B32" s="468">
        <v>2</v>
      </c>
      <c r="C32" s="407">
        <v>60.84</v>
      </c>
      <c r="D32" s="408">
        <v>73.22</v>
      </c>
      <c r="E32" s="409">
        <v>287.91000000000003</v>
      </c>
      <c r="F32" s="468">
        <v>2034.89</v>
      </c>
      <c r="G32" s="402">
        <v>0.75</v>
      </c>
      <c r="H32" s="407">
        <v>2.5870000000000002</v>
      </c>
      <c r="I32" s="410">
        <v>193.09</v>
      </c>
      <c r="J32" s="410">
        <v>168.12</v>
      </c>
      <c r="K32" s="411">
        <v>1268.5</v>
      </c>
      <c r="L32" s="412">
        <v>928.62</v>
      </c>
      <c r="M32" s="408">
        <v>1346.2</v>
      </c>
      <c r="N32" s="410">
        <v>266.63</v>
      </c>
      <c r="O32" s="413">
        <v>194.22</v>
      </c>
    </row>
    <row r="33" spans="2:15" ht="30" customHeight="1" thickBot="1" x14ac:dyDescent="0.35">
      <c r="B33" s="468">
        <v>3</v>
      </c>
      <c r="C33" s="407">
        <v>69.95</v>
      </c>
      <c r="D33" s="408">
        <v>66.91</v>
      </c>
      <c r="E33" s="409">
        <v>255.73</v>
      </c>
      <c r="F33" s="468">
        <v>2034.9</v>
      </c>
      <c r="G33" s="402">
        <v>0.75</v>
      </c>
      <c r="H33" s="407">
        <v>0.67049999999999998</v>
      </c>
      <c r="I33" s="410">
        <v>187.46</v>
      </c>
      <c r="J33" s="410">
        <v>471.74</v>
      </c>
      <c r="K33" s="411">
        <v>108.68</v>
      </c>
      <c r="L33" s="412">
        <v>824.15</v>
      </c>
      <c r="M33" s="408">
        <v>1301.078</v>
      </c>
      <c r="N33" s="410">
        <v>226.93</v>
      </c>
      <c r="O33" s="413">
        <v>72.72</v>
      </c>
    </row>
    <row r="34" spans="2:15" ht="30" customHeight="1" thickBot="1" x14ac:dyDescent="0.35">
      <c r="B34" s="468">
        <v>4</v>
      </c>
      <c r="C34" s="407">
        <v>57.88</v>
      </c>
      <c r="D34" s="408">
        <v>70.069000000000003</v>
      </c>
      <c r="E34" s="409">
        <v>258.81</v>
      </c>
      <c r="F34" s="468">
        <v>2034.76</v>
      </c>
      <c r="G34" s="402">
        <v>0.75</v>
      </c>
      <c r="H34" s="407">
        <v>1.0105</v>
      </c>
      <c r="I34" s="410">
        <v>67.674999999999997</v>
      </c>
      <c r="J34" s="410">
        <v>176.78</v>
      </c>
      <c r="K34" s="411">
        <v>54.472000000000001</v>
      </c>
      <c r="L34" s="412">
        <v>945.62</v>
      </c>
      <c r="M34" s="408">
        <v>1438.73</v>
      </c>
      <c r="N34" s="410">
        <v>290.45999999999998</v>
      </c>
      <c r="O34" s="413">
        <v>30.43</v>
      </c>
    </row>
    <row r="35" spans="2:15" ht="30" customHeight="1" thickBot="1" x14ac:dyDescent="0.35">
      <c r="B35" s="468">
        <v>5</v>
      </c>
      <c r="C35" s="407">
        <v>63.02</v>
      </c>
      <c r="D35" s="408">
        <v>67.260000000000005</v>
      </c>
      <c r="E35" s="409">
        <v>267.64999999999998</v>
      </c>
      <c r="F35" s="468">
        <v>2034.84</v>
      </c>
      <c r="G35" s="402">
        <v>0.75</v>
      </c>
      <c r="H35" s="407">
        <v>2.2509999999999999</v>
      </c>
      <c r="I35" s="410">
        <v>87.96</v>
      </c>
      <c r="J35" s="410">
        <v>146.07</v>
      </c>
      <c r="K35" s="411">
        <v>231.62</v>
      </c>
      <c r="L35" s="412">
        <v>890.87</v>
      </c>
      <c r="M35" s="408">
        <v>1379.81</v>
      </c>
      <c r="N35" s="410">
        <v>315.60000000000002</v>
      </c>
      <c r="O35" s="413">
        <v>117.52</v>
      </c>
    </row>
    <row r="36" spans="2:15" ht="30" customHeight="1" thickBot="1" x14ac:dyDescent="0.35">
      <c r="B36" s="468">
        <v>6</v>
      </c>
      <c r="C36" s="407">
        <v>77.180000000000007</v>
      </c>
      <c r="D36" s="408">
        <v>52.54</v>
      </c>
      <c r="E36" s="409">
        <v>289.32</v>
      </c>
      <c r="F36" s="468">
        <v>2034.89</v>
      </c>
      <c r="G36" s="402">
        <v>0.75</v>
      </c>
      <c r="H36" s="407">
        <v>1.32</v>
      </c>
      <c r="I36" s="410">
        <v>111.6</v>
      </c>
      <c r="J36" s="410">
        <v>6238.9</v>
      </c>
      <c r="K36" s="411">
        <v>907.61</v>
      </c>
      <c r="L36" s="412">
        <v>846.62</v>
      </c>
      <c r="M36" s="408">
        <v>1375.81</v>
      </c>
      <c r="N36" s="410">
        <v>437.23</v>
      </c>
      <c r="O36" s="413">
        <v>104.46</v>
      </c>
    </row>
    <row r="37" spans="2:15" ht="30" customHeight="1" thickBot="1" x14ac:dyDescent="0.35">
      <c r="B37" s="468">
        <v>7</v>
      </c>
      <c r="C37" s="407">
        <v>66.23</v>
      </c>
      <c r="D37" s="408">
        <v>79.28</v>
      </c>
      <c r="E37" s="409">
        <v>391.07</v>
      </c>
      <c r="F37" s="468">
        <v>2034.9</v>
      </c>
      <c r="G37" s="402">
        <v>0.75</v>
      </c>
      <c r="H37" s="407">
        <v>0.92</v>
      </c>
      <c r="I37" s="410">
        <v>127.46</v>
      </c>
      <c r="J37" s="410">
        <v>174.06</v>
      </c>
      <c r="K37" s="411">
        <v>36.225000000000001</v>
      </c>
      <c r="L37" s="412">
        <v>850.92</v>
      </c>
      <c r="M37" s="408">
        <v>1190.6500000000001</v>
      </c>
      <c r="N37" s="410">
        <v>290.08</v>
      </c>
      <c r="O37" s="413">
        <v>80.055000000000007</v>
      </c>
    </row>
    <row r="38" spans="2:15" ht="30" customHeight="1" thickBot="1" x14ac:dyDescent="0.35">
      <c r="B38" s="468">
        <v>8</v>
      </c>
      <c r="C38" s="407">
        <v>64.959999999999994</v>
      </c>
      <c r="D38" s="408">
        <v>67.569999999999993</v>
      </c>
      <c r="E38" s="409">
        <v>318.04000000000002</v>
      </c>
      <c r="F38" s="468">
        <v>2034.93</v>
      </c>
      <c r="G38" s="402">
        <v>0.75</v>
      </c>
      <c r="H38" s="407">
        <v>0.88100000000000001</v>
      </c>
      <c r="I38" s="410">
        <v>158.82</v>
      </c>
      <c r="J38" s="410">
        <v>137.06</v>
      </c>
      <c r="K38" s="411">
        <v>635.80999999999995</v>
      </c>
      <c r="L38" s="412">
        <v>830.32</v>
      </c>
      <c r="M38" s="408">
        <v>1372.3</v>
      </c>
      <c r="N38" s="410">
        <v>272.75</v>
      </c>
      <c r="O38" s="413">
        <v>17.73</v>
      </c>
    </row>
    <row r="39" spans="2:15" ht="30" customHeight="1" thickBot="1" x14ac:dyDescent="0.35">
      <c r="B39" s="468">
        <v>9</v>
      </c>
      <c r="C39" s="407">
        <v>68.17</v>
      </c>
      <c r="D39" s="408">
        <v>68.05</v>
      </c>
      <c r="E39" s="409">
        <v>259.48</v>
      </c>
      <c r="F39" s="468">
        <v>2034.95</v>
      </c>
      <c r="G39" s="402">
        <v>0.75</v>
      </c>
      <c r="H39" s="407">
        <v>0.70099999999999996</v>
      </c>
      <c r="I39" s="410">
        <v>25.93</v>
      </c>
      <c r="J39" s="410">
        <v>190.65</v>
      </c>
      <c r="K39" s="411">
        <v>111.3</v>
      </c>
      <c r="L39" s="412">
        <v>962.92</v>
      </c>
      <c r="M39" s="408">
        <v>1340.28</v>
      </c>
      <c r="N39" s="410">
        <v>260.02999999999997</v>
      </c>
      <c r="O39" s="413">
        <v>18.690000000000001</v>
      </c>
    </row>
    <row r="40" spans="2:15" ht="30" customHeight="1" thickBot="1" x14ac:dyDescent="0.35">
      <c r="B40" s="468">
        <v>10</v>
      </c>
      <c r="C40" s="407">
        <v>62.08</v>
      </c>
      <c r="D40" s="408">
        <v>69.39</v>
      </c>
      <c r="E40" s="409">
        <v>311.92</v>
      </c>
      <c r="F40" s="468">
        <v>2034.92</v>
      </c>
      <c r="G40" s="402">
        <v>0.75</v>
      </c>
      <c r="H40" s="407">
        <v>0.373</v>
      </c>
      <c r="I40" s="410">
        <v>76.489999999999995</v>
      </c>
      <c r="J40" s="410">
        <v>222.9</v>
      </c>
      <c r="K40" s="411">
        <v>35.44</v>
      </c>
      <c r="L40" s="412">
        <v>818.83</v>
      </c>
      <c r="M40" s="408">
        <v>1365.5</v>
      </c>
      <c r="N40" s="410">
        <v>290</v>
      </c>
      <c r="O40" s="413">
        <v>74.28</v>
      </c>
    </row>
    <row r="41" spans="2:15" ht="30" customHeight="1" thickBot="1" x14ac:dyDescent="0.35">
      <c r="B41" s="468">
        <v>11</v>
      </c>
      <c r="C41" s="407">
        <v>60.97</v>
      </c>
      <c r="D41" s="408">
        <v>69.849999999999994</v>
      </c>
      <c r="E41" s="409">
        <v>280.41000000000003</v>
      </c>
      <c r="F41" s="468">
        <v>2034.85</v>
      </c>
      <c r="G41" s="402">
        <v>0.75</v>
      </c>
      <c r="H41" s="407">
        <v>2.2429999999999999</v>
      </c>
      <c r="I41" s="410">
        <v>103.01</v>
      </c>
      <c r="J41" s="410">
        <v>464.8</v>
      </c>
      <c r="K41" s="411">
        <v>8.0299999999999994</v>
      </c>
      <c r="L41" s="412">
        <v>1010.35</v>
      </c>
      <c r="M41" s="408">
        <v>1307.42</v>
      </c>
      <c r="N41" s="410">
        <v>263.10000000000002</v>
      </c>
      <c r="O41" s="413">
        <v>74.39</v>
      </c>
    </row>
    <row r="42" spans="2:15" ht="30" customHeight="1" thickBot="1" x14ac:dyDescent="0.35">
      <c r="B42" s="468">
        <v>12</v>
      </c>
      <c r="C42" s="407">
        <v>86.43</v>
      </c>
      <c r="D42" s="408">
        <v>78.12</v>
      </c>
      <c r="E42" s="409">
        <v>393.16</v>
      </c>
      <c r="F42" s="468">
        <v>2035</v>
      </c>
      <c r="G42" s="402">
        <v>0.75</v>
      </c>
      <c r="H42" s="407">
        <v>2.008</v>
      </c>
      <c r="I42" s="410">
        <v>143.53</v>
      </c>
      <c r="J42" s="410">
        <v>221.56</v>
      </c>
      <c r="K42" s="411">
        <v>97.44</v>
      </c>
      <c r="L42" s="412">
        <v>809.35</v>
      </c>
      <c r="M42" s="408">
        <v>1386.56</v>
      </c>
      <c r="N42" s="410">
        <v>256.33999999999997</v>
      </c>
      <c r="O42" s="413">
        <v>36.966000000000001</v>
      </c>
    </row>
    <row r="43" spans="2:15" ht="30" customHeight="1" x14ac:dyDescent="0.3">
      <c r="B43" s="417"/>
      <c r="C43" s="414">
        <f>SUM(C31:C42)</f>
        <v>815.61000000000013</v>
      </c>
      <c r="D43" s="415">
        <f>SUM(D31:D42)</f>
        <v>840.33900000000006</v>
      </c>
      <c r="E43" s="416">
        <f>SUM(E31:E42)</f>
        <v>3601.2099999999996</v>
      </c>
      <c r="F43" s="417">
        <f>SUM(F31:F42)</f>
        <v>24418.729999999996</v>
      </c>
      <c r="G43" s="474">
        <f>G42</f>
        <v>0.75</v>
      </c>
      <c r="H43" s="414">
        <f t="shared" ref="H43:O43" si="2">SUM(H31:H42)</f>
        <v>16.7</v>
      </c>
      <c r="I43" s="415">
        <f t="shared" si="2"/>
        <v>1358.7250000000001</v>
      </c>
      <c r="J43" s="415">
        <f t="shared" si="2"/>
        <v>8883.8199999999979</v>
      </c>
      <c r="K43" s="416">
        <f t="shared" si="2"/>
        <v>5526.9969999999994</v>
      </c>
      <c r="L43" s="414">
        <f t="shared" si="2"/>
        <v>10800.29</v>
      </c>
      <c r="M43" s="415">
        <f t="shared" si="2"/>
        <v>16200.597999999998</v>
      </c>
      <c r="N43" s="415">
        <f t="shared" si="2"/>
        <v>3431.35</v>
      </c>
      <c r="O43" s="418">
        <f t="shared" si="2"/>
        <v>838.67900000000009</v>
      </c>
    </row>
    <row r="44" spans="2:15" ht="30" customHeight="1" thickBot="1" x14ac:dyDescent="0.35"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</row>
    <row r="45" spans="2:15" ht="30" customHeight="1" thickBot="1" x14ac:dyDescent="0.35">
      <c r="B45" s="401" t="s">
        <v>130</v>
      </c>
      <c r="C45" s="458" t="s">
        <v>19</v>
      </c>
      <c r="D45" s="456" t="s">
        <v>20</v>
      </c>
      <c r="E45" s="458" t="s">
        <v>132</v>
      </c>
      <c r="F45" s="458" t="s">
        <v>123</v>
      </c>
      <c r="G45" s="469"/>
      <c r="H45" s="470" t="s">
        <v>38</v>
      </c>
      <c r="I45" s="437" t="s">
        <v>33</v>
      </c>
      <c r="J45" s="471" t="s">
        <v>34</v>
      </c>
      <c r="K45" s="437" t="s">
        <v>35</v>
      </c>
      <c r="L45" s="471" t="s">
        <v>127</v>
      </c>
      <c r="M45" s="437" t="s">
        <v>128</v>
      </c>
      <c r="N45" s="471" t="s">
        <v>129</v>
      </c>
      <c r="O45" s="437" t="s">
        <v>36</v>
      </c>
    </row>
    <row r="46" spans="2:15" ht="30" customHeight="1" x14ac:dyDescent="0.3">
      <c r="B46" s="468">
        <v>12</v>
      </c>
      <c r="C46" s="475">
        <f>C43</f>
        <v>815.61000000000013</v>
      </c>
      <c r="D46" s="476">
        <f>D43</f>
        <v>840.33900000000006</v>
      </c>
      <c r="E46" s="475">
        <f>E43</f>
        <v>3601.2099999999996</v>
      </c>
      <c r="F46" s="477">
        <f>F43</f>
        <v>24418.729999999996</v>
      </c>
      <c r="G46" s="478"/>
      <c r="H46" s="479">
        <f t="shared" ref="H46:O46" si="3">H43</f>
        <v>16.7</v>
      </c>
      <c r="I46" s="480">
        <f t="shared" si="3"/>
        <v>1358.7250000000001</v>
      </c>
      <c r="J46" s="481">
        <f t="shared" si="3"/>
        <v>8883.8199999999979</v>
      </c>
      <c r="K46" s="480">
        <f t="shared" si="3"/>
        <v>5526.9969999999994</v>
      </c>
      <c r="L46" s="482">
        <f t="shared" si="3"/>
        <v>10800.29</v>
      </c>
      <c r="M46" s="483">
        <f t="shared" si="3"/>
        <v>16200.597999999998</v>
      </c>
      <c r="N46" s="481">
        <f t="shared" si="3"/>
        <v>3431.35</v>
      </c>
      <c r="O46" s="480">
        <f t="shared" si="3"/>
        <v>838.67900000000009</v>
      </c>
    </row>
    <row r="47" spans="2:15" ht="30" customHeight="1" thickBot="1" x14ac:dyDescent="0.35">
      <c r="B47" s="420" t="s">
        <v>131</v>
      </c>
      <c r="C47" s="432">
        <f>C46/B46</f>
        <v>67.967500000000015</v>
      </c>
      <c r="D47" s="433">
        <f>D46/B46</f>
        <v>70.02825</v>
      </c>
      <c r="E47" s="432">
        <f>E46/B46</f>
        <v>300.1008333333333</v>
      </c>
      <c r="F47" s="484">
        <f>F46/B46</f>
        <v>2034.8941666666663</v>
      </c>
      <c r="G47" s="478"/>
      <c r="H47" s="431">
        <f>H46/B46</f>
        <v>1.3916666666666666</v>
      </c>
      <c r="I47" s="432">
        <f>I46/B46</f>
        <v>113.22708333333334</v>
      </c>
      <c r="J47" s="433">
        <f>J46/B46</f>
        <v>740.31833333333316</v>
      </c>
      <c r="K47" s="432">
        <f>K46/B46</f>
        <v>460.58308333333326</v>
      </c>
      <c r="L47" s="433">
        <f>L46/B46</f>
        <v>900.0241666666667</v>
      </c>
      <c r="M47" s="432">
        <f>M46/B46</f>
        <v>1350.0498333333333</v>
      </c>
      <c r="N47" s="433">
        <f>N46/B46</f>
        <v>285.94583333333333</v>
      </c>
      <c r="O47" s="432">
        <f>O46/B46</f>
        <v>69.889916666666679</v>
      </c>
    </row>
    <row r="48" spans="2:15" ht="30" customHeight="1" thickBot="1" x14ac:dyDescent="0.35">
      <c r="B48" s="469"/>
      <c r="C48" s="485">
        <f>E46/C46</f>
        <v>4.4153578303355756</v>
      </c>
      <c r="D48" s="438">
        <f>E46/D46</f>
        <v>4.2854252866997715</v>
      </c>
      <c r="E48" s="478"/>
      <c r="F48" s="478"/>
      <c r="G48" s="478"/>
      <c r="H48" s="478"/>
      <c r="I48" s="478"/>
      <c r="J48" s="478"/>
      <c r="K48" s="478"/>
      <c r="L48" s="485">
        <v>1</v>
      </c>
      <c r="M48" s="438">
        <f>M47/L47</f>
        <v>1.5000150921873392</v>
      </c>
      <c r="N48" s="478"/>
      <c r="O48" s="478"/>
    </row>
    <row r="49" spans="2:15" ht="30" customHeight="1" thickBot="1" x14ac:dyDescent="0.35"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</row>
    <row r="50" spans="2:15" ht="30" customHeight="1" thickBot="1" x14ac:dyDescent="0.35">
      <c r="B50" s="458" t="s">
        <v>19</v>
      </c>
      <c r="C50" s="486">
        <f>C47</f>
        <v>67.967500000000015</v>
      </c>
      <c r="D50" s="487">
        <f>C48</f>
        <v>4.4153578303355756</v>
      </c>
      <c r="E50" s="486">
        <f>F47</f>
        <v>2034.8941666666663</v>
      </c>
      <c r="F50" s="488">
        <v>100</v>
      </c>
      <c r="G50" s="486">
        <f>C50*D50/E50*F50</f>
        <v>14.747736675904113</v>
      </c>
      <c r="H50" s="469"/>
      <c r="I50" s="469"/>
      <c r="J50" s="469"/>
      <c r="K50" s="469"/>
      <c r="L50" s="469"/>
      <c r="M50" s="469"/>
      <c r="N50" s="469"/>
      <c r="O50" s="469"/>
    </row>
    <row r="51" spans="2:15" ht="30" customHeight="1" thickBot="1" x14ac:dyDescent="0.35">
      <c r="B51" s="458" t="s">
        <v>20</v>
      </c>
      <c r="C51" s="485">
        <f>D47</f>
        <v>70.02825</v>
      </c>
      <c r="D51" s="489">
        <f>D48</f>
        <v>4.2854252866997715</v>
      </c>
      <c r="E51" s="486">
        <f>F47</f>
        <v>2034.8941666666663</v>
      </c>
      <c r="F51" s="488">
        <v>100</v>
      </c>
      <c r="G51" s="486">
        <f>C51*D51/E51*F51</f>
        <v>14.747736675904113</v>
      </c>
      <c r="H51" s="469"/>
      <c r="I51" s="469"/>
      <c r="J51" s="469"/>
      <c r="K51" s="469"/>
      <c r="L51" s="469"/>
      <c r="M51" s="469"/>
      <c r="N51" s="469"/>
      <c r="O51" s="469"/>
    </row>
    <row r="52" spans="2:15" ht="30" customHeight="1" thickBot="1" x14ac:dyDescent="0.35">
      <c r="B52" s="458" t="s">
        <v>132</v>
      </c>
      <c r="C52" s="490">
        <f>E47</f>
        <v>300.1008333333333</v>
      </c>
      <c r="D52" s="419">
        <v>9</v>
      </c>
      <c r="E52" s="485">
        <f>F47</f>
        <v>2034.8941666666663</v>
      </c>
      <c r="F52" s="491">
        <v>100</v>
      </c>
      <c r="G52" s="434">
        <f t="shared" ref="G52" si="4">C52*D52/E52*F52</f>
        <v>132.72963008313704</v>
      </c>
      <c r="H52" s="469"/>
      <c r="I52" s="469"/>
      <c r="J52" s="469"/>
      <c r="K52" s="469"/>
      <c r="L52" s="469"/>
      <c r="M52" s="469"/>
      <c r="N52" s="469"/>
      <c r="O52" s="469"/>
    </row>
  </sheetData>
  <pageMargins left="0.7" right="0.7" top="0.75" bottom="0.75" header="0.3" footer="0.3"/>
  <pageSetup paperSize="9" scale="2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R27" sqref="R27"/>
    </sheetView>
  </sheetViews>
  <sheetFormatPr defaultRowHeight="15" x14ac:dyDescent="0.25"/>
  <cols>
    <col min="5" max="5" width="24.7109375" customWidth="1"/>
    <col min="6" max="29" width="6.7109375" customWidth="1"/>
  </cols>
  <sheetData/>
  <pageMargins left="0.7" right="0.7" top="0.75" bottom="0.75" header="0.3" footer="0.3"/>
  <pageSetup paperSize="9" scale="52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6"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B2:U60"/>
  <sheetViews>
    <sheetView topLeftCell="A43" zoomScale="75" zoomScaleNormal="75" workbookViewId="0">
      <selection activeCell="B55" sqref="B55"/>
    </sheetView>
  </sheetViews>
  <sheetFormatPr defaultRowHeight="15" x14ac:dyDescent="0.25"/>
  <cols>
    <col min="5" max="5" width="32" customWidth="1"/>
    <col min="10" max="10" width="12" bestFit="1" customWidth="1"/>
    <col min="11" max="11" width="10.5703125" customWidth="1"/>
    <col min="16" max="16" width="10.140625" customWidth="1"/>
    <col min="17" max="17" width="11.5703125" customWidth="1"/>
  </cols>
  <sheetData>
    <row r="2" spans="2:21" thickBot="1" x14ac:dyDescent="0.3"/>
    <row r="3" spans="2:21" ht="21.75" thickBot="1" x14ac:dyDescent="0.3">
      <c r="C3" s="510" t="s">
        <v>104</v>
      </c>
      <c r="D3" s="511"/>
      <c r="E3" s="511"/>
      <c r="F3" s="512"/>
      <c r="G3" s="513"/>
      <c r="H3" s="513"/>
      <c r="I3" s="513"/>
      <c r="J3" s="514"/>
      <c r="K3" s="514"/>
      <c r="L3" s="515"/>
      <c r="M3" s="513"/>
      <c r="N3" s="513"/>
      <c r="O3" s="513"/>
      <c r="P3" s="515"/>
      <c r="Q3" s="513"/>
      <c r="R3" s="513"/>
      <c r="S3" s="516"/>
    </row>
    <row r="4" spans="2:21" ht="21.75" thickBot="1" x14ac:dyDescent="0.3">
      <c r="C4" s="517" t="s">
        <v>105</v>
      </c>
      <c r="D4" s="518"/>
      <c r="E4" s="518"/>
      <c r="F4" s="519" t="s">
        <v>17</v>
      </c>
      <c r="G4" s="520"/>
      <c r="H4" s="521" t="s">
        <v>22</v>
      </c>
      <c r="I4" s="522"/>
      <c r="J4" s="523" t="s">
        <v>23</v>
      </c>
      <c r="K4" s="523"/>
      <c r="L4" s="524"/>
      <c r="M4" s="522" t="s">
        <v>30</v>
      </c>
      <c r="N4" s="522"/>
      <c r="O4" s="522"/>
      <c r="P4" s="525" t="s">
        <v>29</v>
      </c>
      <c r="Q4" s="522"/>
      <c r="R4" s="522"/>
      <c r="S4" s="526"/>
    </row>
    <row r="5" spans="2:21" ht="21.75" thickBot="1" x14ac:dyDescent="0.3">
      <c r="C5" s="527" t="s">
        <v>44</v>
      </c>
      <c r="D5" s="528"/>
      <c r="E5" s="511"/>
      <c r="F5" s="529" t="s">
        <v>18</v>
      </c>
      <c r="G5" s="530" t="s">
        <v>19</v>
      </c>
      <c r="H5" s="531" t="s">
        <v>20</v>
      </c>
      <c r="I5" s="532" t="s">
        <v>21</v>
      </c>
      <c r="J5" s="529" t="s">
        <v>24</v>
      </c>
      <c r="K5" s="533"/>
      <c r="L5" s="534" t="s">
        <v>38</v>
      </c>
      <c r="M5" s="535" t="s">
        <v>33</v>
      </c>
      <c r="N5" s="535" t="s">
        <v>34</v>
      </c>
      <c r="O5" s="535" t="s">
        <v>35</v>
      </c>
      <c r="P5" s="534" t="s">
        <v>31</v>
      </c>
      <c r="Q5" s="535" t="s">
        <v>32</v>
      </c>
      <c r="R5" s="535" t="s">
        <v>37</v>
      </c>
      <c r="S5" s="536" t="s">
        <v>36</v>
      </c>
    </row>
    <row r="6" spans="2:21" ht="21.75" thickBot="1" x14ac:dyDescent="0.3">
      <c r="C6" s="537" t="s">
        <v>12</v>
      </c>
      <c r="D6" s="537"/>
      <c r="E6" s="538"/>
      <c r="F6" s="539"/>
      <c r="G6" s="540"/>
      <c r="H6" s="540"/>
      <c r="I6" s="540"/>
      <c r="J6" s="541"/>
      <c r="K6" s="541"/>
      <c r="L6" s="542"/>
      <c r="M6" s="540"/>
      <c r="N6" s="540"/>
      <c r="O6" s="540"/>
      <c r="P6" s="542"/>
      <c r="Q6" s="540"/>
      <c r="R6" s="540"/>
      <c r="S6" s="543"/>
    </row>
    <row r="7" spans="2:21" ht="21.75" thickBot="1" x14ac:dyDescent="0.3">
      <c r="C7" s="544" t="s">
        <v>6</v>
      </c>
      <c r="D7" s="545"/>
      <c r="E7" s="546"/>
      <c r="F7" s="547"/>
      <c r="G7" s="548"/>
      <c r="H7" s="548"/>
      <c r="I7" s="548"/>
      <c r="J7" s="550"/>
      <c r="K7" s="682"/>
      <c r="L7" s="548"/>
      <c r="M7" s="548"/>
      <c r="N7" s="548"/>
      <c r="O7" s="548"/>
      <c r="P7" s="550"/>
      <c r="Q7" s="548"/>
      <c r="R7" s="548"/>
      <c r="S7" s="551"/>
    </row>
    <row r="8" spans="2:21" ht="21" x14ac:dyDescent="0.35">
      <c r="B8">
        <v>185</v>
      </c>
      <c r="C8" s="587" t="s">
        <v>141</v>
      </c>
      <c r="D8" s="588"/>
      <c r="E8" s="589"/>
      <c r="F8" s="503">
        <v>150</v>
      </c>
      <c r="G8" s="504">
        <v>5.53</v>
      </c>
      <c r="H8" s="505">
        <v>4.78</v>
      </c>
      <c r="I8" s="506">
        <v>42.56</v>
      </c>
      <c r="J8" s="503">
        <v>235</v>
      </c>
      <c r="K8" s="600"/>
      <c r="L8" s="508">
        <v>0.06</v>
      </c>
      <c r="M8" s="505">
        <v>0.49</v>
      </c>
      <c r="N8" s="505">
        <v>37</v>
      </c>
      <c r="O8" s="506">
        <v>0.08</v>
      </c>
      <c r="P8" s="508">
        <v>105.7</v>
      </c>
      <c r="Q8" s="505">
        <v>139.1</v>
      </c>
      <c r="R8" s="505">
        <v>31.5</v>
      </c>
      <c r="S8" s="509">
        <v>0.87</v>
      </c>
    </row>
    <row r="9" spans="2:21" ht="21" x14ac:dyDescent="0.35">
      <c r="C9" s="599" t="s">
        <v>11</v>
      </c>
      <c r="D9" s="592"/>
      <c r="E9" s="592"/>
      <c r="F9" s="503">
        <v>20</v>
      </c>
      <c r="G9" s="504">
        <v>1.42</v>
      </c>
      <c r="H9" s="505">
        <v>1</v>
      </c>
      <c r="I9" s="506">
        <v>11.04</v>
      </c>
      <c r="J9" s="503">
        <v>58.84</v>
      </c>
      <c r="K9" s="600"/>
      <c r="L9" s="508">
        <v>0.01</v>
      </c>
      <c r="M9" s="505">
        <v>0.2</v>
      </c>
      <c r="N9" s="505">
        <v>5</v>
      </c>
      <c r="O9" s="506">
        <v>0.02</v>
      </c>
      <c r="P9" s="508">
        <v>63.4</v>
      </c>
      <c r="Q9" s="505">
        <v>45.8</v>
      </c>
      <c r="R9" s="505">
        <v>6.8</v>
      </c>
      <c r="S9" s="509">
        <v>0.04</v>
      </c>
    </row>
    <row r="10" spans="2:21" ht="21" x14ac:dyDescent="0.35">
      <c r="B10">
        <v>377</v>
      </c>
      <c r="C10" s="587" t="s">
        <v>13</v>
      </c>
      <c r="D10" s="589"/>
      <c r="E10" s="592"/>
      <c r="F10" s="570">
        <v>200</v>
      </c>
      <c r="G10" s="571">
        <v>0.53</v>
      </c>
      <c r="H10" s="572"/>
      <c r="I10" s="573">
        <v>9.8699999999999992</v>
      </c>
      <c r="J10" s="570">
        <v>41.6</v>
      </c>
      <c r="K10" s="529"/>
      <c r="L10" s="590"/>
      <c r="M10" s="572">
        <v>2.13</v>
      </c>
      <c r="N10" s="572"/>
      <c r="O10" s="573"/>
      <c r="P10" s="590">
        <v>15.33</v>
      </c>
      <c r="Q10" s="572">
        <v>23.2</v>
      </c>
      <c r="R10" s="572">
        <v>12.27</v>
      </c>
      <c r="S10" s="591">
        <v>2.13</v>
      </c>
      <c r="T10" s="210"/>
      <c r="U10" s="210"/>
    </row>
    <row r="11" spans="2:21" ht="21" x14ac:dyDescent="0.35">
      <c r="C11" s="587" t="s">
        <v>1</v>
      </c>
      <c r="D11" s="589"/>
      <c r="E11" s="563"/>
      <c r="F11" s="564">
        <v>50</v>
      </c>
      <c r="G11" s="565">
        <v>3.95</v>
      </c>
      <c r="H11" s="566">
        <v>0.5</v>
      </c>
      <c r="I11" s="567">
        <v>24.15</v>
      </c>
      <c r="J11" s="564">
        <v>116.9</v>
      </c>
      <c r="K11" s="600"/>
      <c r="L11" s="641">
        <v>0.05</v>
      </c>
      <c r="M11" s="566"/>
      <c r="N11" s="566"/>
      <c r="O11" s="567">
        <v>0.65</v>
      </c>
      <c r="P11" s="641">
        <v>11.5</v>
      </c>
      <c r="Q11" s="566">
        <v>43.5</v>
      </c>
      <c r="R11" s="566">
        <v>16.5</v>
      </c>
      <c r="S11" s="642">
        <v>0.55000000000000004</v>
      </c>
      <c r="T11" s="210"/>
      <c r="U11" s="210"/>
    </row>
    <row r="12" spans="2:21" ht="21.75" thickBot="1" x14ac:dyDescent="0.3">
      <c r="C12" s="568"/>
      <c r="D12" s="569"/>
      <c r="E12" s="569"/>
      <c r="F12" s="570"/>
      <c r="G12" s="571"/>
      <c r="H12" s="572"/>
      <c r="I12" s="573"/>
      <c r="J12" s="683"/>
      <c r="K12" s="549"/>
      <c r="L12" s="556"/>
      <c r="M12" s="557"/>
      <c r="N12" s="557"/>
      <c r="O12" s="558"/>
      <c r="P12" s="559"/>
      <c r="Q12" s="557"/>
      <c r="R12" s="557"/>
      <c r="S12" s="560"/>
    </row>
    <row r="13" spans="2:21" ht="21.75" thickBot="1" x14ac:dyDescent="0.3">
      <c r="C13" s="574"/>
      <c r="D13" s="575"/>
      <c r="E13" s="575" t="s">
        <v>25</v>
      </c>
      <c r="F13" s="576"/>
      <c r="G13" s="577">
        <f>SUM(G8:G12)</f>
        <v>11.43</v>
      </c>
      <c r="H13" s="577">
        <f>SUM(H8:H12)</f>
        <v>6.28</v>
      </c>
      <c r="I13" s="577">
        <f>SUM(I8:I12)</f>
        <v>87.62</v>
      </c>
      <c r="J13" s="684">
        <f>SUM(J8:J12)</f>
        <v>452.34000000000003</v>
      </c>
      <c r="K13" s="579">
        <v>0.25</v>
      </c>
      <c r="L13" s="580">
        <f t="shared" ref="L13:S13" si="0">SUM(L8:L12)</f>
        <v>0.12</v>
      </c>
      <c r="M13" s="581">
        <f t="shared" si="0"/>
        <v>2.82</v>
      </c>
      <c r="N13" s="581">
        <f t="shared" si="0"/>
        <v>42</v>
      </c>
      <c r="O13" s="581">
        <f t="shared" si="0"/>
        <v>0.75</v>
      </c>
      <c r="P13" s="580">
        <f t="shared" si="0"/>
        <v>195.93</v>
      </c>
      <c r="Q13" s="581">
        <f t="shared" si="0"/>
        <v>251.59999999999997</v>
      </c>
      <c r="R13" s="581">
        <f t="shared" si="0"/>
        <v>67.069999999999993</v>
      </c>
      <c r="S13" s="582">
        <f t="shared" si="0"/>
        <v>3.59</v>
      </c>
    </row>
    <row r="14" spans="2:21" ht="21.75" thickBot="1" x14ac:dyDescent="0.3">
      <c r="C14" s="544" t="s">
        <v>5</v>
      </c>
      <c r="D14" s="583"/>
      <c r="E14" s="546"/>
      <c r="F14" s="547"/>
      <c r="G14" s="584"/>
      <c r="H14" s="584"/>
      <c r="I14" s="584"/>
      <c r="J14" s="547"/>
      <c r="K14" s="529"/>
      <c r="L14" s="585"/>
      <c r="M14" s="584"/>
      <c r="N14" s="584"/>
      <c r="O14" s="584"/>
      <c r="P14" s="585"/>
      <c r="Q14" s="584"/>
      <c r="R14" s="584"/>
      <c r="S14" s="586"/>
    </row>
    <row r="15" spans="2:21" ht="21" x14ac:dyDescent="0.35">
      <c r="B15">
        <v>27</v>
      </c>
      <c r="C15" s="587" t="s">
        <v>159</v>
      </c>
      <c r="D15" s="588"/>
      <c r="E15" s="589"/>
      <c r="F15" s="503">
        <v>50</v>
      </c>
      <c r="G15" s="504">
        <v>0.67</v>
      </c>
      <c r="H15" s="505">
        <v>3.04</v>
      </c>
      <c r="I15" s="506">
        <v>4.26</v>
      </c>
      <c r="J15" s="503">
        <v>47.06</v>
      </c>
      <c r="K15" s="507"/>
      <c r="L15" s="508">
        <v>0.01</v>
      </c>
      <c r="M15" s="505">
        <v>12.22</v>
      </c>
      <c r="N15" s="505"/>
      <c r="O15" s="506">
        <v>1.56</v>
      </c>
      <c r="P15" s="508">
        <v>21.5</v>
      </c>
      <c r="Q15" s="505">
        <v>14.16</v>
      </c>
      <c r="R15" s="505">
        <v>8</v>
      </c>
      <c r="S15" s="509">
        <v>0.26</v>
      </c>
    </row>
    <row r="16" spans="2:21" ht="21" x14ac:dyDescent="0.25">
      <c r="B16">
        <v>84</v>
      </c>
      <c r="C16" s="552" t="s">
        <v>61</v>
      </c>
      <c r="D16" s="553"/>
      <c r="E16" s="554"/>
      <c r="F16" s="555">
        <v>200</v>
      </c>
      <c r="G16" s="556">
        <v>2.84</v>
      </c>
      <c r="H16" s="557">
        <v>4.09</v>
      </c>
      <c r="I16" s="558">
        <v>11.68</v>
      </c>
      <c r="J16" s="555">
        <v>102.2</v>
      </c>
      <c r="K16" s="529"/>
      <c r="L16" s="559">
        <v>6.5000000000000002E-2</v>
      </c>
      <c r="M16" s="557">
        <v>5.0250000000000004</v>
      </c>
      <c r="N16" s="557"/>
      <c r="O16" s="558">
        <v>974</v>
      </c>
      <c r="P16" s="559">
        <v>40.619999999999997</v>
      </c>
      <c r="Q16" s="557">
        <v>74.62</v>
      </c>
      <c r="R16" s="557">
        <v>25.83</v>
      </c>
      <c r="S16" s="560">
        <v>1.29</v>
      </c>
    </row>
    <row r="17" spans="2:20" ht="21" x14ac:dyDescent="0.25">
      <c r="B17">
        <v>244</v>
      </c>
      <c r="C17" s="593" t="s">
        <v>86</v>
      </c>
      <c r="D17" s="594"/>
      <c r="E17" s="596"/>
      <c r="F17" s="570">
        <v>170</v>
      </c>
      <c r="G17" s="571">
        <v>11.85</v>
      </c>
      <c r="H17" s="572">
        <v>14.42</v>
      </c>
      <c r="I17" s="573">
        <v>50.18</v>
      </c>
      <c r="J17" s="570">
        <v>414.86</v>
      </c>
      <c r="K17" s="529"/>
      <c r="L17" s="590">
        <v>6.8000000000000005E-2</v>
      </c>
      <c r="M17" s="572">
        <v>1.45</v>
      </c>
      <c r="N17" s="572"/>
      <c r="O17" s="573">
        <v>11.25</v>
      </c>
      <c r="P17" s="590">
        <v>74.62</v>
      </c>
      <c r="Q17" s="572">
        <v>388.53</v>
      </c>
      <c r="R17" s="572">
        <v>44.92</v>
      </c>
      <c r="S17" s="591">
        <v>2.0499999999999998</v>
      </c>
    </row>
    <row r="18" spans="2:20" ht="21" x14ac:dyDescent="0.35">
      <c r="B18">
        <v>389</v>
      </c>
      <c r="C18" s="561" t="s">
        <v>98</v>
      </c>
      <c r="D18" s="562"/>
      <c r="E18" s="563"/>
      <c r="F18" s="564">
        <v>200</v>
      </c>
      <c r="G18" s="565">
        <v>0.4</v>
      </c>
      <c r="H18" s="566">
        <v>0.27</v>
      </c>
      <c r="I18" s="567">
        <v>10.27</v>
      </c>
      <c r="J18" s="564">
        <v>72.8</v>
      </c>
      <c r="K18" s="507"/>
      <c r="L18" s="508">
        <v>0.01</v>
      </c>
      <c r="M18" s="505">
        <v>100</v>
      </c>
      <c r="N18" s="505"/>
      <c r="O18" s="506"/>
      <c r="P18" s="508">
        <v>7.73</v>
      </c>
      <c r="Q18" s="505">
        <v>2.13</v>
      </c>
      <c r="R18" s="505">
        <v>2.67</v>
      </c>
      <c r="S18" s="509">
        <v>0.53</v>
      </c>
    </row>
    <row r="19" spans="2:20" ht="21" x14ac:dyDescent="0.25">
      <c r="C19" s="593" t="s">
        <v>1</v>
      </c>
      <c r="D19" s="594"/>
      <c r="E19" s="570"/>
      <c r="F19" s="570">
        <v>40</v>
      </c>
      <c r="G19" s="571">
        <v>2.2400000000000002</v>
      </c>
      <c r="H19" s="572">
        <v>0.44</v>
      </c>
      <c r="I19" s="573">
        <v>19.760000000000002</v>
      </c>
      <c r="J19" s="570">
        <v>91.96</v>
      </c>
      <c r="K19" s="529"/>
      <c r="L19" s="590">
        <v>0.04</v>
      </c>
      <c r="M19" s="572"/>
      <c r="N19" s="572"/>
      <c r="O19" s="573">
        <v>0.36</v>
      </c>
      <c r="P19" s="590">
        <v>9.1999999999999993</v>
      </c>
      <c r="Q19" s="572">
        <v>42.4</v>
      </c>
      <c r="R19" s="572">
        <v>10</v>
      </c>
      <c r="S19" s="591">
        <v>1.24</v>
      </c>
    </row>
    <row r="20" spans="2:20" ht="21.75" thickBot="1" x14ac:dyDescent="0.3">
      <c r="C20" s="593" t="s">
        <v>41</v>
      </c>
      <c r="D20" s="594"/>
      <c r="E20" s="570"/>
      <c r="F20" s="570">
        <v>20</v>
      </c>
      <c r="G20" s="571">
        <v>1.58</v>
      </c>
      <c r="H20" s="572">
        <v>0.2</v>
      </c>
      <c r="I20" s="573">
        <v>9.66</v>
      </c>
      <c r="J20" s="570">
        <v>46.76</v>
      </c>
      <c r="K20" s="549"/>
      <c r="L20" s="559">
        <v>0.02</v>
      </c>
      <c r="M20" s="557"/>
      <c r="N20" s="557"/>
      <c r="O20" s="558">
        <v>0.26</v>
      </c>
      <c r="P20" s="559">
        <v>4.5999999999999996</v>
      </c>
      <c r="Q20" s="557">
        <v>17.399999999999999</v>
      </c>
      <c r="R20" s="557">
        <v>6.6</v>
      </c>
      <c r="S20" s="560">
        <v>0.22</v>
      </c>
    </row>
    <row r="21" spans="2:20" ht="21.75" thickBot="1" x14ac:dyDescent="0.3">
      <c r="C21" s="532"/>
      <c r="D21" s="597"/>
      <c r="E21" s="597" t="s">
        <v>25</v>
      </c>
      <c r="F21" s="512"/>
      <c r="G21" s="581">
        <f>SUM(G15:G20)</f>
        <v>19.579999999999998</v>
      </c>
      <c r="H21" s="581">
        <f>SUM(H15:H20)</f>
        <v>22.46</v>
      </c>
      <c r="I21" s="581">
        <f>SUM(I15:I20)</f>
        <v>105.81</v>
      </c>
      <c r="J21" s="598">
        <f>SUM(J15:J20)</f>
        <v>775.64</v>
      </c>
      <c r="K21" s="579">
        <v>0.35</v>
      </c>
      <c r="L21" s="580">
        <f t="shared" ref="L21:S21" si="1">SUM(L15:L20)</f>
        <v>0.21300000000000002</v>
      </c>
      <c r="M21" s="581">
        <f t="shared" si="1"/>
        <v>118.69499999999999</v>
      </c>
      <c r="N21" s="581">
        <f t="shared" si="1"/>
        <v>0</v>
      </c>
      <c r="O21" s="581">
        <f t="shared" si="1"/>
        <v>987.43</v>
      </c>
      <c r="P21" s="580">
        <f t="shared" si="1"/>
        <v>158.26999999999998</v>
      </c>
      <c r="Q21" s="581">
        <f t="shared" si="1"/>
        <v>539.2399999999999</v>
      </c>
      <c r="R21" s="581">
        <f t="shared" si="1"/>
        <v>98.02</v>
      </c>
      <c r="S21" s="582">
        <f t="shared" si="1"/>
        <v>5.59</v>
      </c>
    </row>
    <row r="22" spans="2:20" ht="21.75" thickBot="1" x14ac:dyDescent="0.3">
      <c r="C22" s="527"/>
      <c r="D22" s="583"/>
      <c r="E22" s="546"/>
      <c r="F22" s="547"/>
      <c r="G22" s="584"/>
      <c r="H22" s="584"/>
      <c r="I22" s="584"/>
      <c r="J22" s="547"/>
      <c r="K22" s="529"/>
      <c r="L22" s="585"/>
      <c r="M22" s="584"/>
      <c r="N22" s="584"/>
      <c r="O22" s="584"/>
      <c r="P22" s="585"/>
      <c r="Q22" s="584"/>
      <c r="R22" s="584"/>
      <c r="S22" s="586"/>
    </row>
    <row r="23" spans="2:20" ht="21" x14ac:dyDescent="0.35">
      <c r="C23" s="685"/>
      <c r="D23" s="589"/>
      <c r="E23" s="592"/>
      <c r="F23" s="503"/>
      <c r="G23" s="504"/>
      <c r="H23" s="505"/>
      <c r="I23" s="506"/>
      <c r="J23" s="503"/>
      <c r="K23" s="507"/>
      <c r="L23" s="508"/>
      <c r="M23" s="505"/>
      <c r="N23" s="505"/>
      <c r="O23" s="506"/>
      <c r="P23" s="508"/>
      <c r="Q23" s="505"/>
      <c r="R23" s="505"/>
      <c r="S23" s="509"/>
    </row>
    <row r="24" spans="2:20" ht="21.75" thickBot="1" x14ac:dyDescent="0.4">
      <c r="C24" s="587"/>
      <c r="D24" s="589"/>
      <c r="E24" s="563"/>
      <c r="F24" s="564"/>
      <c r="G24" s="565"/>
      <c r="H24" s="566"/>
      <c r="I24" s="567"/>
      <c r="J24" s="564"/>
      <c r="K24" s="600"/>
      <c r="L24" s="508"/>
      <c r="M24" s="505"/>
      <c r="N24" s="505"/>
      <c r="O24" s="506"/>
      <c r="P24" s="508"/>
      <c r="Q24" s="505"/>
      <c r="R24" s="505"/>
      <c r="S24" s="509"/>
    </row>
    <row r="25" spans="2:20" ht="21.75" thickBot="1" x14ac:dyDescent="0.3">
      <c r="C25" s="601"/>
      <c r="D25" s="602"/>
      <c r="E25" s="601"/>
      <c r="F25" s="603"/>
      <c r="G25" s="604"/>
      <c r="H25" s="604"/>
      <c r="I25" s="604"/>
      <c r="J25" s="603"/>
      <c r="K25" s="605"/>
      <c r="L25" s="606"/>
      <c r="M25" s="607"/>
      <c r="N25" s="607"/>
      <c r="O25" s="608"/>
      <c r="P25" s="606"/>
      <c r="Q25" s="607"/>
      <c r="R25" s="607"/>
      <c r="S25" s="609"/>
    </row>
    <row r="26" spans="2:20" ht="21.75" thickBot="1" x14ac:dyDescent="0.3">
      <c r="C26" s="601"/>
      <c r="D26" s="602"/>
      <c r="E26" s="602"/>
      <c r="F26" s="603"/>
      <c r="G26" s="604"/>
      <c r="H26" s="604"/>
      <c r="I26" s="604"/>
      <c r="J26" s="603"/>
      <c r="K26" s="610"/>
      <c r="L26" s="611"/>
      <c r="M26" s="612"/>
      <c r="N26" s="612"/>
      <c r="O26" s="608"/>
      <c r="P26" s="613"/>
      <c r="Q26" s="612"/>
      <c r="R26" s="612"/>
      <c r="S26" s="614"/>
    </row>
    <row r="27" spans="2:20" ht="21.75" thickBot="1" x14ac:dyDescent="0.3">
      <c r="C27" s="510"/>
      <c r="D27" s="511"/>
      <c r="E27" s="528" t="s">
        <v>45</v>
      </c>
      <c r="F27" s="615"/>
      <c r="G27" s="528">
        <f>G13+G21+G25</f>
        <v>31.009999999999998</v>
      </c>
      <c r="H27" s="528">
        <f>H13+H21+H25</f>
        <v>28.740000000000002</v>
      </c>
      <c r="I27" s="655">
        <f>I13+I21+I25</f>
        <v>193.43</v>
      </c>
      <c r="J27" s="617" t="s">
        <v>27</v>
      </c>
      <c r="K27" s="617" t="s">
        <v>28</v>
      </c>
      <c r="L27" s="618">
        <f t="shared" ref="L27:S27" si="2">L13+L21+L25</f>
        <v>0.33300000000000002</v>
      </c>
      <c r="M27" s="619">
        <f t="shared" si="2"/>
        <v>121.51499999999999</v>
      </c>
      <c r="N27" s="619">
        <f t="shared" si="2"/>
        <v>42</v>
      </c>
      <c r="O27" s="619">
        <f t="shared" si="2"/>
        <v>988.18</v>
      </c>
      <c r="P27" s="619">
        <f t="shared" si="2"/>
        <v>354.2</v>
      </c>
      <c r="Q27" s="619">
        <f t="shared" si="2"/>
        <v>790.83999999999992</v>
      </c>
      <c r="R27" s="619">
        <f t="shared" si="2"/>
        <v>165.08999999999997</v>
      </c>
      <c r="S27" s="620">
        <f t="shared" si="2"/>
        <v>9.18</v>
      </c>
      <c r="T27" s="202"/>
    </row>
    <row r="28" spans="2:20" ht="21.75" thickBot="1" x14ac:dyDescent="0.3">
      <c r="C28" s="524"/>
      <c r="D28" s="522"/>
      <c r="E28" s="522"/>
      <c r="F28" s="621"/>
      <c r="G28" s="622"/>
      <c r="H28" s="622"/>
      <c r="I28" s="622"/>
      <c r="J28" s="623">
        <f>J13+J21+J25</f>
        <v>1227.98</v>
      </c>
      <c r="K28" s="624">
        <f>K13+K21+K25</f>
        <v>0.6</v>
      </c>
      <c r="L28" s="625"/>
      <c r="M28" s="626"/>
      <c r="N28" s="626"/>
      <c r="O28" s="626"/>
      <c r="P28" s="626"/>
      <c r="Q28" s="626"/>
      <c r="R28" s="626"/>
      <c r="S28" s="627"/>
    </row>
    <row r="29" spans="2:20" ht="21.75" thickBot="1" x14ac:dyDescent="0.3">
      <c r="C29" s="628"/>
      <c r="D29" s="629"/>
      <c r="E29" s="629"/>
      <c r="F29" s="630"/>
      <c r="G29" s="631"/>
      <c r="H29" s="631"/>
      <c r="I29" s="631"/>
      <c r="J29" s="632"/>
      <c r="K29" s="632"/>
      <c r="L29" s="633"/>
      <c r="M29" s="631"/>
      <c r="N29" s="631"/>
      <c r="O29" s="631"/>
      <c r="P29" s="633"/>
      <c r="Q29" s="631"/>
      <c r="R29" s="631"/>
      <c r="S29" s="634"/>
    </row>
    <row r="30" spans="2:20" ht="21.75" thickBot="1" x14ac:dyDescent="0.3">
      <c r="C30" s="510" t="s">
        <v>104</v>
      </c>
      <c r="D30" s="511"/>
      <c r="E30" s="511"/>
      <c r="F30" s="512"/>
      <c r="G30" s="513"/>
      <c r="H30" s="513"/>
      <c r="I30" s="513"/>
      <c r="J30" s="514"/>
      <c r="K30" s="514"/>
      <c r="L30" s="515"/>
      <c r="M30" s="513"/>
      <c r="N30" s="513"/>
      <c r="O30" s="513"/>
      <c r="P30" s="515"/>
      <c r="Q30" s="513"/>
      <c r="R30" s="513"/>
      <c r="S30" s="516"/>
    </row>
    <row r="31" spans="2:20" ht="21.75" thickBot="1" x14ac:dyDescent="0.3">
      <c r="C31" s="517" t="str">
        <f>C4</f>
        <v>День       :  2</v>
      </c>
      <c r="D31" s="518"/>
      <c r="E31" s="518"/>
      <c r="F31" s="519" t="s">
        <v>17</v>
      </c>
      <c r="G31" s="520"/>
      <c r="H31" s="521" t="s">
        <v>22</v>
      </c>
      <c r="I31" s="522"/>
      <c r="J31" s="523" t="s">
        <v>23</v>
      </c>
      <c r="K31" s="523"/>
      <c r="L31" s="524"/>
      <c r="M31" s="522" t="s">
        <v>30</v>
      </c>
      <c r="N31" s="522"/>
      <c r="O31" s="522"/>
      <c r="P31" s="525" t="s">
        <v>29</v>
      </c>
      <c r="Q31" s="522"/>
      <c r="R31" s="522"/>
      <c r="S31" s="526"/>
    </row>
    <row r="32" spans="2:20" ht="21.75" thickBot="1" x14ac:dyDescent="0.3">
      <c r="C32" s="527" t="s">
        <v>42</v>
      </c>
      <c r="D32" s="528"/>
      <c r="E32" s="511"/>
      <c r="F32" s="547" t="s">
        <v>18</v>
      </c>
      <c r="G32" s="516" t="s">
        <v>19</v>
      </c>
      <c r="H32" s="514" t="s">
        <v>20</v>
      </c>
      <c r="I32" s="515" t="s">
        <v>21</v>
      </c>
      <c r="J32" s="547" t="s">
        <v>24</v>
      </c>
      <c r="K32" s="549"/>
      <c r="L32" s="534" t="s">
        <v>38</v>
      </c>
      <c r="M32" s="535" t="s">
        <v>33</v>
      </c>
      <c r="N32" s="535" t="s">
        <v>34</v>
      </c>
      <c r="O32" s="535" t="s">
        <v>35</v>
      </c>
      <c r="P32" s="534" t="s">
        <v>31</v>
      </c>
      <c r="Q32" s="535" t="s">
        <v>32</v>
      </c>
      <c r="R32" s="535" t="s">
        <v>37</v>
      </c>
      <c r="S32" s="536" t="s">
        <v>36</v>
      </c>
    </row>
    <row r="33" spans="2:19" ht="21.75" thickBot="1" x14ac:dyDescent="0.3">
      <c r="C33" s="537" t="str">
        <f>C6</f>
        <v>Вторник</v>
      </c>
      <c r="D33" s="537"/>
      <c r="E33" s="538"/>
      <c r="F33" s="539"/>
      <c r="G33" s="540"/>
      <c r="H33" s="540"/>
      <c r="I33" s="540"/>
      <c r="J33" s="541"/>
      <c r="K33" s="541"/>
      <c r="L33" s="542"/>
      <c r="M33" s="540"/>
      <c r="N33" s="540"/>
      <c r="O33" s="540"/>
      <c r="P33" s="542"/>
      <c r="Q33" s="540"/>
      <c r="R33" s="540"/>
      <c r="S33" s="543"/>
    </row>
    <row r="34" spans="2:19" ht="21.75" thickBot="1" x14ac:dyDescent="0.3">
      <c r="C34" s="544" t="s">
        <v>6</v>
      </c>
      <c r="D34" s="545"/>
      <c r="E34" s="546"/>
      <c r="F34" s="547"/>
      <c r="G34" s="548"/>
      <c r="H34" s="548"/>
      <c r="I34" s="548"/>
      <c r="J34" s="549"/>
      <c r="K34" s="549"/>
      <c r="L34" s="550"/>
      <c r="M34" s="548"/>
      <c r="N34" s="548"/>
      <c r="O34" s="548"/>
      <c r="P34" s="550"/>
      <c r="Q34" s="548"/>
      <c r="R34" s="548"/>
      <c r="S34" s="551"/>
    </row>
    <row r="35" spans="2:19" ht="21" x14ac:dyDescent="0.35">
      <c r="B35">
        <v>185</v>
      </c>
      <c r="C35" s="587" t="s">
        <v>141</v>
      </c>
      <c r="D35" s="588"/>
      <c r="E35" s="589"/>
      <c r="F35" s="503">
        <v>150</v>
      </c>
      <c r="G35" s="504">
        <v>5.53</v>
      </c>
      <c r="H35" s="505">
        <v>4.78</v>
      </c>
      <c r="I35" s="506">
        <v>42.56</v>
      </c>
      <c r="J35" s="503">
        <v>235</v>
      </c>
      <c r="K35" s="600"/>
      <c r="L35" s="508">
        <v>0.06</v>
      </c>
      <c r="M35" s="505">
        <v>0.49</v>
      </c>
      <c r="N35" s="505">
        <v>37</v>
      </c>
      <c r="O35" s="506">
        <v>0.08</v>
      </c>
      <c r="P35" s="508">
        <v>105.7</v>
      </c>
      <c r="Q35" s="505">
        <v>139.1</v>
      </c>
      <c r="R35" s="505">
        <v>31.5</v>
      </c>
      <c r="S35" s="509">
        <v>0.87</v>
      </c>
    </row>
    <row r="36" spans="2:19" ht="21" x14ac:dyDescent="0.35">
      <c r="C36" s="599" t="s">
        <v>11</v>
      </c>
      <c r="D36" s="592"/>
      <c r="E36" s="592"/>
      <c r="F36" s="503">
        <v>20</v>
      </c>
      <c r="G36" s="504">
        <v>1.42</v>
      </c>
      <c r="H36" s="505">
        <v>1</v>
      </c>
      <c r="I36" s="506">
        <v>11.04</v>
      </c>
      <c r="J36" s="503">
        <v>58.84</v>
      </c>
      <c r="K36" s="600"/>
      <c r="L36" s="508">
        <v>0.01</v>
      </c>
      <c r="M36" s="505">
        <v>0.2</v>
      </c>
      <c r="N36" s="505">
        <v>5</v>
      </c>
      <c r="O36" s="506">
        <v>0.02</v>
      </c>
      <c r="P36" s="508">
        <v>63.4</v>
      </c>
      <c r="Q36" s="505">
        <v>45.8</v>
      </c>
      <c r="R36" s="505">
        <v>6.8</v>
      </c>
      <c r="S36" s="509">
        <v>0.04</v>
      </c>
    </row>
    <row r="37" spans="2:19" ht="21" x14ac:dyDescent="0.35">
      <c r="B37">
        <v>377</v>
      </c>
      <c r="C37" s="587" t="s">
        <v>13</v>
      </c>
      <c r="D37" s="589"/>
      <c r="E37" s="592"/>
      <c r="F37" s="570">
        <v>200</v>
      </c>
      <c r="G37" s="571">
        <v>0.53</v>
      </c>
      <c r="H37" s="572"/>
      <c r="I37" s="573">
        <v>9.8699999999999992</v>
      </c>
      <c r="J37" s="570">
        <v>41.6</v>
      </c>
      <c r="K37" s="529"/>
      <c r="L37" s="590"/>
      <c r="M37" s="572">
        <v>2.13</v>
      </c>
      <c r="N37" s="572"/>
      <c r="O37" s="573"/>
      <c r="P37" s="590">
        <v>15.33</v>
      </c>
      <c r="Q37" s="572">
        <v>23.2</v>
      </c>
      <c r="R37" s="572">
        <v>12.27</v>
      </c>
      <c r="S37" s="591">
        <v>2.13</v>
      </c>
    </row>
    <row r="38" spans="2:19" ht="21" x14ac:dyDescent="0.35">
      <c r="B38" s="210"/>
      <c r="C38" s="587" t="s">
        <v>1</v>
      </c>
      <c r="D38" s="589"/>
      <c r="E38" s="563"/>
      <c r="F38" s="564">
        <v>50</v>
      </c>
      <c r="G38" s="565">
        <v>3.95</v>
      </c>
      <c r="H38" s="566">
        <v>0.5</v>
      </c>
      <c r="I38" s="567">
        <v>24.15</v>
      </c>
      <c r="J38" s="564">
        <v>116.9</v>
      </c>
      <c r="K38" s="600"/>
      <c r="L38" s="641">
        <v>0.05</v>
      </c>
      <c r="M38" s="566"/>
      <c r="N38" s="566"/>
      <c r="O38" s="567">
        <v>0.65</v>
      </c>
      <c r="P38" s="641">
        <v>11.5</v>
      </c>
      <c r="Q38" s="566">
        <v>43.5</v>
      </c>
      <c r="R38" s="566">
        <v>16.5</v>
      </c>
      <c r="S38" s="642">
        <v>0.55000000000000004</v>
      </c>
    </row>
    <row r="39" spans="2:19" ht="21" x14ac:dyDescent="0.35">
      <c r="C39" s="587"/>
      <c r="D39" s="589"/>
      <c r="E39" s="563"/>
      <c r="F39" s="564"/>
      <c r="G39" s="565"/>
      <c r="H39" s="566"/>
      <c r="I39" s="567"/>
      <c r="J39" s="564"/>
      <c r="K39" s="600"/>
      <c r="L39" s="641"/>
      <c r="M39" s="566"/>
      <c r="N39" s="566"/>
      <c r="O39" s="567"/>
      <c r="P39" s="641"/>
      <c r="Q39" s="566"/>
      <c r="R39" s="566"/>
      <c r="S39" s="642"/>
    </row>
    <row r="40" spans="2:19" ht="21" x14ac:dyDescent="0.35">
      <c r="C40" s="587"/>
      <c r="D40" s="589"/>
      <c r="E40" s="563"/>
      <c r="F40" s="564"/>
      <c r="G40" s="565"/>
      <c r="H40" s="566"/>
      <c r="I40" s="567"/>
      <c r="J40" s="564"/>
      <c r="K40" s="600"/>
      <c r="L40" s="641"/>
      <c r="M40" s="566"/>
      <c r="N40" s="566"/>
      <c r="O40" s="567"/>
      <c r="P40" s="641"/>
      <c r="Q40" s="566"/>
      <c r="R40" s="566"/>
      <c r="S40" s="642"/>
    </row>
    <row r="41" spans="2:19" ht="21.75" thickBot="1" x14ac:dyDescent="0.3">
      <c r="C41" s="593"/>
      <c r="D41" s="594"/>
      <c r="E41" s="596"/>
      <c r="F41" s="570"/>
      <c r="G41" s="571"/>
      <c r="H41" s="572"/>
      <c r="I41" s="573"/>
      <c r="J41" s="570"/>
      <c r="K41" s="549"/>
      <c r="L41" s="590"/>
      <c r="M41" s="572"/>
      <c r="N41" s="572"/>
      <c r="O41" s="573"/>
      <c r="P41" s="590"/>
      <c r="Q41" s="572"/>
      <c r="R41" s="572"/>
      <c r="S41" s="591"/>
    </row>
    <row r="42" spans="2:19" ht="21.75" thickBot="1" x14ac:dyDescent="0.3">
      <c r="C42" s="574"/>
      <c r="D42" s="575"/>
      <c r="E42" s="575" t="s">
        <v>25</v>
      </c>
      <c r="F42" s="576"/>
      <c r="G42" s="577">
        <f>SUM(G35:G41)</f>
        <v>11.43</v>
      </c>
      <c r="H42" s="577">
        <f>SUM(H35:H41)</f>
        <v>6.28</v>
      </c>
      <c r="I42" s="577">
        <f>SUM(I35:I41)</f>
        <v>87.62</v>
      </c>
      <c r="J42" s="684">
        <f>SUM(J35:J41)</f>
        <v>452.34000000000003</v>
      </c>
      <c r="K42" s="579">
        <v>0.25</v>
      </c>
      <c r="L42" s="580">
        <f t="shared" ref="L42:S42" si="3">SUM(L35:L41)</f>
        <v>0.12</v>
      </c>
      <c r="M42" s="581">
        <f t="shared" si="3"/>
        <v>2.82</v>
      </c>
      <c r="N42" s="581">
        <f t="shared" si="3"/>
        <v>42</v>
      </c>
      <c r="O42" s="581">
        <f t="shared" si="3"/>
        <v>0.75</v>
      </c>
      <c r="P42" s="580">
        <f t="shared" si="3"/>
        <v>195.93</v>
      </c>
      <c r="Q42" s="581">
        <f t="shared" si="3"/>
        <v>251.59999999999997</v>
      </c>
      <c r="R42" s="581">
        <f t="shared" si="3"/>
        <v>67.069999999999993</v>
      </c>
      <c r="S42" s="582">
        <f t="shared" si="3"/>
        <v>3.59</v>
      </c>
    </row>
    <row r="43" spans="2:19" ht="21.75" thickBot="1" x14ac:dyDescent="0.3">
      <c r="C43" s="544" t="s">
        <v>5</v>
      </c>
      <c r="D43" s="583"/>
      <c r="E43" s="546"/>
      <c r="F43" s="547"/>
      <c r="G43" s="584"/>
      <c r="H43" s="584"/>
      <c r="I43" s="584"/>
      <c r="J43" s="547"/>
      <c r="K43" s="529"/>
      <c r="L43" s="585"/>
      <c r="M43" s="584"/>
      <c r="N43" s="584"/>
      <c r="O43" s="584"/>
      <c r="P43" s="585"/>
      <c r="Q43" s="584"/>
      <c r="R43" s="584"/>
      <c r="S43" s="586"/>
    </row>
    <row r="44" spans="2:19" ht="21" x14ac:dyDescent="0.35">
      <c r="B44">
        <v>27</v>
      </c>
      <c r="C44" s="587" t="s">
        <v>159</v>
      </c>
      <c r="D44" s="588"/>
      <c r="E44" s="589"/>
      <c r="F44" s="503">
        <v>80</v>
      </c>
      <c r="G44" s="504">
        <v>1.06</v>
      </c>
      <c r="H44" s="505">
        <v>4.8600000000000003</v>
      </c>
      <c r="I44" s="506">
        <v>6.82</v>
      </c>
      <c r="J44" s="503">
        <v>75.3</v>
      </c>
      <c r="K44" s="507"/>
      <c r="L44" s="508">
        <v>1.6E-2</v>
      </c>
      <c r="M44" s="505">
        <v>19.54</v>
      </c>
      <c r="N44" s="505"/>
      <c r="O44" s="506">
        <v>1.85</v>
      </c>
      <c r="P44" s="508">
        <v>34.4</v>
      </c>
      <c r="Q44" s="505">
        <v>22.66</v>
      </c>
      <c r="R44" s="505">
        <v>12.8</v>
      </c>
      <c r="S44" s="509">
        <v>0.42</v>
      </c>
    </row>
    <row r="45" spans="2:19" ht="21" x14ac:dyDescent="0.25">
      <c r="B45">
        <v>84</v>
      </c>
      <c r="C45" s="552" t="s">
        <v>61</v>
      </c>
      <c r="D45" s="553"/>
      <c r="E45" s="554"/>
      <c r="F45" s="555">
        <v>200</v>
      </c>
      <c r="G45" s="556">
        <v>2.84</v>
      </c>
      <c r="H45" s="557">
        <v>4.09</v>
      </c>
      <c r="I45" s="558">
        <v>11.68</v>
      </c>
      <c r="J45" s="555">
        <v>102.2</v>
      </c>
      <c r="K45" s="529"/>
      <c r="L45" s="559">
        <v>6.5000000000000002E-2</v>
      </c>
      <c r="M45" s="557">
        <v>5.0250000000000004</v>
      </c>
      <c r="N45" s="557"/>
      <c r="O45" s="558">
        <v>974</v>
      </c>
      <c r="P45" s="559">
        <v>40.619999999999997</v>
      </c>
      <c r="Q45" s="557">
        <v>74.62</v>
      </c>
      <c r="R45" s="557">
        <v>25.83</v>
      </c>
      <c r="S45" s="560">
        <v>1.29</v>
      </c>
    </row>
    <row r="46" spans="2:19" ht="21" x14ac:dyDescent="0.25">
      <c r="B46">
        <v>244</v>
      </c>
      <c r="C46" s="593" t="s">
        <v>86</v>
      </c>
      <c r="D46" s="594"/>
      <c r="E46" s="596"/>
      <c r="F46" s="570">
        <v>190</v>
      </c>
      <c r="G46" s="571">
        <v>12.36</v>
      </c>
      <c r="H46" s="572">
        <v>21.51</v>
      </c>
      <c r="I46" s="573">
        <v>57.29</v>
      </c>
      <c r="J46" s="570">
        <v>472.4</v>
      </c>
      <c r="K46" s="529"/>
      <c r="L46" s="590">
        <v>9.6000000000000002E-2</v>
      </c>
      <c r="M46" s="572">
        <v>2.0499999999999998</v>
      </c>
      <c r="N46" s="572"/>
      <c r="O46" s="573">
        <v>15.9</v>
      </c>
      <c r="P46" s="590">
        <v>148.55000000000001</v>
      </c>
      <c r="Q46" s="572">
        <v>487.73</v>
      </c>
      <c r="R46" s="572">
        <v>63.6</v>
      </c>
      <c r="S46" s="591">
        <v>2.9</v>
      </c>
    </row>
    <row r="47" spans="2:19" ht="21" x14ac:dyDescent="0.35">
      <c r="B47" s="210">
        <v>389</v>
      </c>
      <c r="C47" s="561" t="s">
        <v>98</v>
      </c>
      <c r="D47" s="562"/>
      <c r="E47" s="563"/>
      <c r="F47" s="564">
        <v>200</v>
      </c>
      <c r="G47" s="565">
        <v>0.4</v>
      </c>
      <c r="H47" s="566">
        <v>0.27</v>
      </c>
      <c r="I47" s="567">
        <v>0.27</v>
      </c>
      <c r="J47" s="564">
        <v>72.8</v>
      </c>
      <c r="K47" s="507"/>
      <c r="L47" s="508">
        <v>0.01</v>
      </c>
      <c r="M47" s="505">
        <v>100</v>
      </c>
      <c r="N47" s="505"/>
      <c r="O47" s="506"/>
      <c r="P47" s="508">
        <v>7.73</v>
      </c>
      <c r="Q47" s="505">
        <v>2.13</v>
      </c>
      <c r="R47" s="505">
        <v>2.67</v>
      </c>
      <c r="S47" s="509">
        <v>0.53</v>
      </c>
    </row>
    <row r="48" spans="2:19" ht="21" x14ac:dyDescent="0.35">
      <c r="C48" s="561" t="s">
        <v>41</v>
      </c>
      <c r="D48" s="562"/>
      <c r="E48" s="563"/>
      <c r="F48" s="564">
        <v>60</v>
      </c>
      <c r="G48" s="565">
        <v>3.36</v>
      </c>
      <c r="H48" s="566">
        <v>0.66</v>
      </c>
      <c r="I48" s="567">
        <v>29.64</v>
      </c>
      <c r="J48" s="564">
        <v>137.94</v>
      </c>
      <c r="K48" s="507"/>
      <c r="L48" s="508">
        <v>7.0000000000000007E-2</v>
      </c>
      <c r="M48" s="505"/>
      <c r="N48" s="505"/>
      <c r="O48" s="506">
        <v>0.54</v>
      </c>
      <c r="P48" s="508">
        <v>13.8</v>
      </c>
      <c r="Q48" s="505">
        <v>63.6</v>
      </c>
      <c r="R48" s="505">
        <v>15</v>
      </c>
      <c r="S48" s="506">
        <v>1.86</v>
      </c>
    </row>
    <row r="49" spans="2:20" ht="21" x14ac:dyDescent="0.35">
      <c r="C49" s="561" t="s">
        <v>1</v>
      </c>
      <c r="D49" s="562"/>
      <c r="E49" s="563"/>
      <c r="F49" s="564">
        <v>30</v>
      </c>
      <c r="G49" s="565">
        <v>2.37</v>
      </c>
      <c r="H49" s="566">
        <v>0.3</v>
      </c>
      <c r="I49" s="567">
        <v>14.49</v>
      </c>
      <c r="J49" s="564">
        <v>70.14</v>
      </c>
      <c r="K49" s="507"/>
      <c r="L49" s="641">
        <v>0.03</v>
      </c>
      <c r="M49" s="566"/>
      <c r="N49" s="566"/>
      <c r="O49" s="567">
        <v>0.39</v>
      </c>
      <c r="P49" s="641">
        <v>6.9</v>
      </c>
      <c r="Q49" s="566">
        <v>26.1</v>
      </c>
      <c r="R49" s="566">
        <v>9.9</v>
      </c>
      <c r="S49" s="567">
        <v>0.33</v>
      </c>
    </row>
    <row r="50" spans="2:20" ht="21.75" thickBot="1" x14ac:dyDescent="0.3">
      <c r="C50" s="593"/>
      <c r="D50" s="594"/>
      <c r="E50" s="596"/>
      <c r="F50" s="570"/>
      <c r="G50" s="571"/>
      <c r="H50" s="572"/>
      <c r="I50" s="573"/>
      <c r="J50" s="570"/>
      <c r="K50" s="549"/>
      <c r="L50" s="559"/>
      <c r="M50" s="557"/>
      <c r="N50" s="557"/>
      <c r="O50" s="558"/>
      <c r="P50" s="559"/>
      <c r="Q50" s="557"/>
      <c r="R50" s="557"/>
      <c r="S50" s="560"/>
    </row>
    <row r="51" spans="2:20" ht="21.75" thickBot="1" x14ac:dyDescent="0.3">
      <c r="C51" s="686"/>
      <c r="D51" s="687"/>
      <c r="E51" s="575" t="s">
        <v>25</v>
      </c>
      <c r="F51" s="512"/>
      <c r="G51" s="581">
        <f>SUM(G44:G50)</f>
        <v>22.389999999999997</v>
      </c>
      <c r="H51" s="581">
        <f>SUM(H44:H50)</f>
        <v>31.69</v>
      </c>
      <c r="I51" s="581">
        <f>SUM(I44:I50)</f>
        <v>120.18999999999998</v>
      </c>
      <c r="J51" s="598">
        <f>SUM(J44:J50)</f>
        <v>930.77999999999986</v>
      </c>
      <c r="K51" s="688">
        <v>0.35</v>
      </c>
      <c r="L51" s="580">
        <f t="shared" ref="L51:S51" si="4">SUM(L44:L50)</f>
        <v>0.28700000000000003</v>
      </c>
      <c r="M51" s="581">
        <f t="shared" si="4"/>
        <v>126.61499999999999</v>
      </c>
      <c r="N51" s="581">
        <f t="shared" si="4"/>
        <v>0</v>
      </c>
      <c r="O51" s="581">
        <f t="shared" si="4"/>
        <v>992.68</v>
      </c>
      <c r="P51" s="580">
        <f t="shared" si="4"/>
        <v>252</v>
      </c>
      <c r="Q51" s="581">
        <f t="shared" si="4"/>
        <v>676.84</v>
      </c>
      <c r="R51" s="581">
        <f t="shared" si="4"/>
        <v>129.79999999999998</v>
      </c>
      <c r="S51" s="582">
        <f t="shared" si="4"/>
        <v>7.33</v>
      </c>
    </row>
    <row r="52" spans="2:20" ht="21.75" thickBot="1" x14ac:dyDescent="0.3">
      <c r="C52" s="656"/>
      <c r="D52" s="546"/>
      <c r="E52" s="546"/>
      <c r="F52" s="547"/>
      <c r="G52" s="535"/>
      <c r="H52" s="535"/>
      <c r="I52" s="535"/>
      <c r="J52" s="529"/>
      <c r="K52" s="657"/>
      <c r="L52" s="534"/>
      <c r="M52" s="535"/>
      <c r="N52" s="535"/>
      <c r="O52" s="535"/>
      <c r="P52" s="534"/>
      <c r="Q52" s="535"/>
      <c r="R52" s="535"/>
      <c r="S52" s="536"/>
    </row>
    <row r="53" spans="2:20" ht="21.75" thickBot="1" x14ac:dyDescent="0.3">
      <c r="C53" s="527"/>
      <c r="D53" s="583"/>
      <c r="E53" s="546"/>
      <c r="F53" s="547"/>
      <c r="G53" s="584"/>
      <c r="H53" s="584"/>
      <c r="I53" s="584"/>
      <c r="J53" s="547"/>
      <c r="K53" s="529"/>
      <c r="L53" s="585"/>
      <c r="M53" s="584"/>
      <c r="N53" s="584"/>
      <c r="O53" s="584"/>
      <c r="P53" s="585"/>
      <c r="Q53" s="584"/>
      <c r="R53" s="584"/>
      <c r="S53" s="586"/>
    </row>
    <row r="54" spans="2:20" ht="21" x14ac:dyDescent="0.35">
      <c r="C54" s="587"/>
      <c r="D54" s="589"/>
      <c r="E54" s="592"/>
      <c r="F54" s="570"/>
      <c r="G54" s="571"/>
      <c r="H54" s="572"/>
      <c r="I54" s="573"/>
      <c r="J54" s="570"/>
      <c r="K54" s="529"/>
      <c r="L54" s="590"/>
      <c r="M54" s="572"/>
      <c r="N54" s="572"/>
      <c r="O54" s="573"/>
      <c r="P54" s="590"/>
      <c r="Q54" s="572"/>
      <c r="R54" s="572"/>
      <c r="S54" s="591"/>
      <c r="T54" s="210"/>
    </row>
    <row r="55" spans="2:20" ht="21" x14ac:dyDescent="0.35">
      <c r="B55" s="210"/>
      <c r="C55" s="587"/>
      <c r="D55" s="589"/>
      <c r="E55" s="563"/>
      <c r="F55" s="564"/>
      <c r="G55" s="565"/>
      <c r="H55" s="566"/>
      <c r="I55" s="567"/>
      <c r="J55" s="564"/>
      <c r="K55" s="600"/>
      <c r="L55" s="641"/>
      <c r="M55" s="566"/>
      <c r="N55" s="566"/>
      <c r="O55" s="567"/>
      <c r="P55" s="641"/>
      <c r="Q55" s="566"/>
      <c r="R55" s="566"/>
      <c r="S55" s="642"/>
      <c r="T55" s="210"/>
    </row>
    <row r="56" spans="2:20" ht="21.75" thickBot="1" x14ac:dyDescent="0.4">
      <c r="C56" s="587"/>
      <c r="D56" s="589"/>
      <c r="E56" s="563"/>
      <c r="F56" s="564"/>
      <c r="G56" s="565"/>
      <c r="H56" s="566"/>
      <c r="I56" s="567"/>
      <c r="J56" s="564"/>
      <c r="K56" s="600"/>
      <c r="L56" s="508"/>
      <c r="M56" s="505"/>
      <c r="N56" s="505"/>
      <c r="O56" s="506"/>
      <c r="P56" s="689"/>
      <c r="Q56" s="690"/>
      <c r="R56" s="690"/>
      <c r="S56" s="691"/>
    </row>
    <row r="57" spans="2:20" ht="21.75" thickBot="1" x14ac:dyDescent="0.3">
      <c r="C57" s="601"/>
      <c r="D57" s="602"/>
      <c r="E57" s="601"/>
      <c r="F57" s="603"/>
      <c r="G57" s="604"/>
      <c r="H57" s="604"/>
      <c r="I57" s="604"/>
      <c r="J57" s="603"/>
      <c r="K57" s="605"/>
      <c r="L57" s="606"/>
      <c r="M57" s="612"/>
      <c r="N57" s="612"/>
      <c r="O57" s="608"/>
      <c r="P57" s="692"/>
      <c r="Q57" s="612"/>
      <c r="R57" s="612"/>
      <c r="S57" s="663"/>
    </row>
    <row r="58" spans="2:20" ht="21.75" thickBot="1" x14ac:dyDescent="0.3">
      <c r="C58" s="601"/>
      <c r="D58" s="602"/>
      <c r="E58" s="602"/>
      <c r="F58" s="603"/>
      <c r="G58" s="604"/>
      <c r="H58" s="604"/>
      <c r="I58" s="604"/>
      <c r="J58" s="603"/>
      <c r="K58" s="610"/>
      <c r="L58" s="611"/>
      <c r="M58" s="612"/>
      <c r="N58" s="612"/>
      <c r="O58" s="608"/>
      <c r="P58" s="613"/>
      <c r="Q58" s="612"/>
      <c r="R58" s="612"/>
      <c r="S58" s="663"/>
    </row>
    <row r="59" spans="2:20" ht="21.75" thickBot="1" x14ac:dyDescent="0.3">
      <c r="C59" s="510"/>
      <c r="D59" s="511"/>
      <c r="E59" s="511" t="s">
        <v>45</v>
      </c>
      <c r="F59" s="615"/>
      <c r="G59" s="528">
        <v>60.84</v>
      </c>
      <c r="H59" s="693">
        <f>H42+H51+H57</f>
        <v>37.97</v>
      </c>
      <c r="I59" s="655">
        <f>I42+I51+I57</f>
        <v>207.81</v>
      </c>
      <c r="J59" s="617" t="s">
        <v>27</v>
      </c>
      <c r="K59" s="664" t="s">
        <v>28</v>
      </c>
      <c r="L59" s="665">
        <f t="shared" ref="L59:S59" si="5">L42+L51+L57</f>
        <v>0.40700000000000003</v>
      </c>
      <c r="M59" s="666">
        <f t="shared" si="5"/>
        <v>129.435</v>
      </c>
      <c r="N59" s="666">
        <f t="shared" si="5"/>
        <v>42</v>
      </c>
      <c r="O59" s="666">
        <f t="shared" si="5"/>
        <v>993.43</v>
      </c>
      <c r="P59" s="666">
        <f t="shared" si="5"/>
        <v>447.93</v>
      </c>
      <c r="Q59" s="666">
        <f t="shared" si="5"/>
        <v>928.44</v>
      </c>
      <c r="R59" s="666">
        <f t="shared" si="5"/>
        <v>196.86999999999998</v>
      </c>
      <c r="S59" s="667">
        <f t="shared" si="5"/>
        <v>10.92</v>
      </c>
      <c r="T59" s="202"/>
    </row>
    <row r="60" spans="2:20" ht="21.75" thickBot="1" x14ac:dyDescent="0.3">
      <c r="C60" s="524"/>
      <c r="D60" s="522"/>
      <c r="E60" s="522"/>
      <c r="F60" s="621"/>
      <c r="G60" s="622"/>
      <c r="H60" s="622"/>
      <c r="I60" s="622"/>
      <c r="J60" s="694">
        <f>J42+J51+J57</f>
        <v>1383.12</v>
      </c>
      <c r="K60" s="668">
        <f>K42+K51+K57</f>
        <v>0.6</v>
      </c>
      <c r="L60" s="669"/>
      <c r="M60" s="626"/>
      <c r="N60" s="626"/>
      <c r="O60" s="626"/>
      <c r="P60" s="626"/>
      <c r="Q60" s="626"/>
      <c r="R60" s="626"/>
      <c r="S60" s="670"/>
    </row>
  </sheetData>
  <pageMargins left="0.7" right="0.7" top="0.75" bottom="0.55562500000000004" header="0.3" footer="0.3"/>
  <pageSetup paperSize="9" scale="45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W66"/>
  <sheetViews>
    <sheetView topLeftCell="B50" zoomScale="75" zoomScaleNormal="75" workbookViewId="0">
      <selection activeCell="B61" sqref="B61"/>
    </sheetView>
  </sheetViews>
  <sheetFormatPr defaultRowHeight="15" x14ac:dyDescent="0.25"/>
  <cols>
    <col min="5" max="5" width="30.140625" customWidth="1"/>
    <col min="6" max="6" width="11.42578125" customWidth="1"/>
    <col min="7" max="8" width="9.28515625" bestFit="1" customWidth="1"/>
    <col min="9" max="9" width="10.28515625" customWidth="1"/>
    <col min="10" max="10" width="13" bestFit="1" customWidth="1"/>
    <col min="11" max="11" width="11.28515625" customWidth="1"/>
    <col min="12" max="15" width="9.28515625" bestFit="1" customWidth="1"/>
    <col min="16" max="16" width="10.7109375" customWidth="1"/>
    <col min="17" max="17" width="11.5703125" customWidth="1"/>
    <col min="18" max="19" width="9.28515625" bestFit="1" customWidth="1"/>
  </cols>
  <sheetData>
    <row r="2" spans="2:19" thickBot="1" x14ac:dyDescent="0.3"/>
    <row r="3" spans="2:19" ht="21.75" thickBot="1" x14ac:dyDescent="0.3">
      <c r="C3" s="510" t="s">
        <v>106</v>
      </c>
      <c r="D3" s="511"/>
      <c r="E3" s="511"/>
      <c r="F3" s="512"/>
      <c r="G3" s="513"/>
      <c r="H3" s="513"/>
      <c r="I3" s="513"/>
      <c r="J3" s="514"/>
      <c r="K3" s="514"/>
      <c r="L3" s="515"/>
      <c r="M3" s="513"/>
      <c r="N3" s="513"/>
      <c r="O3" s="513"/>
      <c r="P3" s="515"/>
      <c r="Q3" s="513"/>
      <c r="R3" s="513"/>
      <c r="S3" s="516"/>
    </row>
    <row r="4" spans="2:19" ht="21.75" thickBot="1" x14ac:dyDescent="0.3">
      <c r="C4" s="517" t="s">
        <v>107</v>
      </c>
      <c r="D4" s="518"/>
      <c r="E4" s="518"/>
      <c r="F4" s="519" t="s">
        <v>17</v>
      </c>
      <c r="G4" s="520"/>
      <c r="H4" s="521" t="s">
        <v>22</v>
      </c>
      <c r="I4" s="522"/>
      <c r="J4" s="523" t="s">
        <v>23</v>
      </c>
      <c r="K4" s="523"/>
      <c r="L4" s="524"/>
      <c r="M4" s="522" t="s">
        <v>30</v>
      </c>
      <c r="N4" s="522"/>
      <c r="O4" s="522"/>
      <c r="P4" s="525" t="s">
        <v>29</v>
      </c>
      <c r="Q4" s="522"/>
      <c r="R4" s="522"/>
      <c r="S4" s="526"/>
    </row>
    <row r="5" spans="2:19" ht="21.75" thickBot="1" x14ac:dyDescent="0.3">
      <c r="C5" s="527" t="s">
        <v>44</v>
      </c>
      <c r="D5" s="528"/>
      <c r="E5" s="511"/>
      <c r="F5" s="529" t="s">
        <v>18</v>
      </c>
      <c r="G5" s="530" t="s">
        <v>19</v>
      </c>
      <c r="H5" s="531" t="s">
        <v>20</v>
      </c>
      <c r="I5" s="532" t="s">
        <v>21</v>
      </c>
      <c r="J5" s="529" t="s">
        <v>24</v>
      </c>
      <c r="K5" s="533"/>
      <c r="L5" s="534" t="s">
        <v>38</v>
      </c>
      <c r="M5" s="535" t="s">
        <v>33</v>
      </c>
      <c r="N5" s="535" t="s">
        <v>34</v>
      </c>
      <c r="O5" s="535" t="s">
        <v>35</v>
      </c>
      <c r="P5" s="534" t="s">
        <v>31</v>
      </c>
      <c r="Q5" s="535" t="s">
        <v>32</v>
      </c>
      <c r="R5" s="535" t="s">
        <v>37</v>
      </c>
      <c r="S5" s="536" t="s">
        <v>36</v>
      </c>
    </row>
    <row r="6" spans="2:19" ht="21.75" thickBot="1" x14ac:dyDescent="0.3">
      <c r="C6" s="537"/>
      <c r="D6" s="537"/>
      <c r="E6" s="538"/>
      <c r="F6" s="539"/>
      <c r="G6" s="540"/>
      <c r="H6" s="540"/>
      <c r="I6" s="540"/>
      <c r="J6" s="541"/>
      <c r="K6" s="541"/>
      <c r="L6" s="542"/>
      <c r="M6" s="540"/>
      <c r="N6" s="540"/>
      <c r="O6" s="540"/>
      <c r="P6" s="542"/>
      <c r="Q6" s="540"/>
      <c r="R6" s="540"/>
      <c r="S6" s="543"/>
    </row>
    <row r="7" spans="2:19" ht="21.75" thickBot="1" x14ac:dyDescent="0.3">
      <c r="C7" s="544" t="s">
        <v>6</v>
      </c>
      <c r="D7" s="545"/>
      <c r="E7" s="546"/>
      <c r="F7" s="547"/>
      <c r="G7" s="548"/>
      <c r="H7" s="548"/>
      <c r="I7" s="548"/>
      <c r="J7" s="549"/>
      <c r="K7" s="549"/>
      <c r="L7" s="550"/>
      <c r="M7" s="548"/>
      <c r="N7" s="548"/>
      <c r="O7" s="548"/>
      <c r="P7" s="550"/>
      <c r="Q7" s="548"/>
      <c r="R7" s="548"/>
      <c r="S7" s="551"/>
    </row>
    <row r="8" spans="2:19" ht="21" x14ac:dyDescent="0.35">
      <c r="B8" s="208">
        <v>210</v>
      </c>
      <c r="C8" s="587" t="s">
        <v>48</v>
      </c>
      <c r="D8" s="588"/>
      <c r="E8" s="589"/>
      <c r="F8" s="503">
        <v>130</v>
      </c>
      <c r="G8" s="504">
        <v>12.79</v>
      </c>
      <c r="H8" s="505">
        <v>8.52</v>
      </c>
      <c r="I8" s="506">
        <v>4.08</v>
      </c>
      <c r="J8" s="503">
        <v>184.57</v>
      </c>
      <c r="K8" s="600"/>
      <c r="L8" s="508">
        <v>8.0000000000000002E-3</v>
      </c>
      <c r="M8" s="505">
        <v>3.72</v>
      </c>
      <c r="N8" s="505">
        <v>182</v>
      </c>
      <c r="O8" s="506">
        <v>0.47</v>
      </c>
      <c r="P8" s="508">
        <v>71.650000000000006</v>
      </c>
      <c r="Q8" s="505">
        <v>164.4</v>
      </c>
      <c r="R8" s="505">
        <v>18.350000000000001</v>
      </c>
      <c r="S8" s="509">
        <v>1.81</v>
      </c>
    </row>
    <row r="9" spans="2:19" ht="21" x14ac:dyDescent="0.35">
      <c r="C9" s="599" t="s">
        <v>40</v>
      </c>
      <c r="D9" s="592"/>
      <c r="E9" s="592"/>
      <c r="F9" s="503">
        <v>15</v>
      </c>
      <c r="G9" s="504">
        <v>3.48</v>
      </c>
      <c r="H9" s="505">
        <v>4.43</v>
      </c>
      <c r="I9" s="506">
        <v>0</v>
      </c>
      <c r="J9" s="503">
        <v>53.75</v>
      </c>
      <c r="K9" s="600"/>
      <c r="L9" s="508">
        <v>4.0000000000000001E-3</v>
      </c>
      <c r="M9" s="505">
        <v>0.11</v>
      </c>
      <c r="N9" s="505">
        <v>39</v>
      </c>
      <c r="O9" s="506">
        <v>26</v>
      </c>
      <c r="P9" s="508">
        <v>132</v>
      </c>
      <c r="Q9" s="505">
        <v>75</v>
      </c>
      <c r="R9" s="505">
        <v>5.25</v>
      </c>
      <c r="S9" s="509">
        <v>0.15</v>
      </c>
    </row>
    <row r="10" spans="2:19" ht="21" x14ac:dyDescent="0.35">
      <c r="C10" s="599" t="s">
        <v>39</v>
      </c>
      <c r="D10" s="592"/>
      <c r="E10" s="563"/>
      <c r="F10" s="564">
        <v>10</v>
      </c>
      <c r="G10" s="565">
        <v>0.1</v>
      </c>
      <c r="H10" s="566">
        <v>7.2</v>
      </c>
      <c r="I10" s="567">
        <v>0.13</v>
      </c>
      <c r="J10" s="564">
        <v>65.72</v>
      </c>
      <c r="K10" s="600"/>
      <c r="L10" s="508">
        <v>0</v>
      </c>
      <c r="M10" s="505">
        <v>0</v>
      </c>
      <c r="N10" s="505">
        <v>32</v>
      </c>
      <c r="O10" s="506">
        <v>0.08</v>
      </c>
      <c r="P10" s="508">
        <v>1.92</v>
      </c>
      <c r="Q10" s="505">
        <v>2.4</v>
      </c>
      <c r="R10" s="505"/>
      <c r="S10" s="509"/>
    </row>
    <row r="11" spans="2:19" ht="21" x14ac:dyDescent="0.35">
      <c r="B11">
        <v>379</v>
      </c>
      <c r="C11" s="587" t="s">
        <v>142</v>
      </c>
      <c r="D11" s="589"/>
      <c r="E11" s="592"/>
      <c r="F11" s="503">
        <v>200</v>
      </c>
      <c r="G11" s="504">
        <v>3.6</v>
      </c>
      <c r="H11" s="505">
        <v>2.67</v>
      </c>
      <c r="I11" s="506">
        <v>29.2</v>
      </c>
      <c r="J11" s="503">
        <v>155.19999999999999</v>
      </c>
      <c r="K11" s="507"/>
      <c r="L11" s="508">
        <v>0.03</v>
      </c>
      <c r="M11" s="505">
        <v>1.47</v>
      </c>
      <c r="N11" s="505"/>
      <c r="O11" s="506"/>
      <c r="P11" s="508">
        <v>158.66999999999999</v>
      </c>
      <c r="Q11" s="505">
        <v>132</v>
      </c>
      <c r="R11" s="505">
        <v>29.33</v>
      </c>
      <c r="S11" s="509">
        <v>2.4</v>
      </c>
    </row>
    <row r="12" spans="2:19" ht="21" x14ac:dyDescent="0.25">
      <c r="C12" s="568" t="s">
        <v>1</v>
      </c>
      <c r="D12" s="569"/>
      <c r="E12" s="569"/>
      <c r="F12" s="570">
        <v>40</v>
      </c>
      <c r="G12" s="571">
        <v>3.16</v>
      </c>
      <c r="H12" s="572">
        <v>0.4</v>
      </c>
      <c r="I12" s="573">
        <v>19.32</v>
      </c>
      <c r="J12" s="570">
        <v>93.52</v>
      </c>
      <c r="K12" s="549"/>
      <c r="L12" s="559">
        <v>0.04</v>
      </c>
      <c r="M12" s="557"/>
      <c r="N12" s="557"/>
      <c r="O12" s="558">
        <v>0.52</v>
      </c>
      <c r="P12" s="559">
        <v>9.1999999999999993</v>
      </c>
      <c r="Q12" s="557">
        <v>34.799999999999997</v>
      </c>
      <c r="R12" s="557">
        <v>13.2</v>
      </c>
      <c r="S12" s="560">
        <v>0.44</v>
      </c>
    </row>
    <row r="13" spans="2:19" ht="21.75" thickBot="1" x14ac:dyDescent="0.3">
      <c r="C13" s="593"/>
      <c r="D13" s="594"/>
      <c r="E13" s="596"/>
      <c r="F13" s="570"/>
      <c r="G13" s="571"/>
      <c r="H13" s="572"/>
      <c r="I13" s="573"/>
      <c r="J13" s="570"/>
      <c r="K13" s="549"/>
      <c r="L13" s="590"/>
      <c r="M13" s="572"/>
      <c r="N13" s="572"/>
      <c r="O13" s="573"/>
      <c r="P13" s="590"/>
      <c r="Q13" s="572"/>
      <c r="R13" s="572"/>
      <c r="S13" s="591"/>
    </row>
    <row r="14" spans="2:19" ht="21.75" thickBot="1" x14ac:dyDescent="0.3">
      <c r="C14" s="574"/>
      <c r="D14" s="575"/>
      <c r="E14" s="575" t="s">
        <v>25</v>
      </c>
      <c r="F14" s="576"/>
      <c r="G14" s="577">
        <f>SUM(G8:G13)</f>
        <v>23.130000000000003</v>
      </c>
      <c r="H14" s="577">
        <f>SUM(H8:H13)</f>
        <v>23.22</v>
      </c>
      <c r="I14" s="577">
        <f>SUM(I8:I13)</f>
        <v>52.73</v>
      </c>
      <c r="J14" s="684">
        <f>SUM(J8:J13)</f>
        <v>552.76</v>
      </c>
      <c r="K14" s="579">
        <v>0.25</v>
      </c>
      <c r="L14" s="580">
        <f t="shared" ref="L14:S14" si="0">SUM(L8:L13)</f>
        <v>8.199999999999999E-2</v>
      </c>
      <c r="M14" s="581">
        <f t="shared" si="0"/>
        <v>5.3</v>
      </c>
      <c r="N14" s="581">
        <f t="shared" si="0"/>
        <v>253</v>
      </c>
      <c r="O14" s="581">
        <f t="shared" si="0"/>
        <v>27.069999999999997</v>
      </c>
      <c r="P14" s="580">
        <f t="shared" si="0"/>
        <v>373.44</v>
      </c>
      <c r="Q14" s="581">
        <f t="shared" si="0"/>
        <v>408.6</v>
      </c>
      <c r="R14" s="581">
        <f t="shared" si="0"/>
        <v>66.13</v>
      </c>
      <c r="S14" s="582">
        <f t="shared" si="0"/>
        <v>4.8</v>
      </c>
    </row>
    <row r="15" spans="2:19" ht="21.75" thickBot="1" x14ac:dyDescent="0.3">
      <c r="C15" s="544" t="s">
        <v>5</v>
      </c>
      <c r="D15" s="583"/>
      <c r="E15" s="546"/>
      <c r="F15" s="547"/>
      <c r="G15" s="584"/>
      <c r="H15" s="584"/>
      <c r="I15" s="584"/>
      <c r="J15" s="547"/>
      <c r="K15" s="529"/>
      <c r="L15" s="585"/>
      <c r="M15" s="584"/>
      <c r="N15" s="584"/>
      <c r="O15" s="584"/>
      <c r="P15" s="585"/>
      <c r="Q15" s="584"/>
      <c r="R15" s="584"/>
      <c r="S15" s="586"/>
    </row>
    <row r="16" spans="2:19" ht="21" x14ac:dyDescent="0.35">
      <c r="B16">
        <v>45</v>
      </c>
      <c r="C16" s="587" t="s">
        <v>16</v>
      </c>
      <c r="D16" s="588"/>
      <c r="E16" s="589"/>
      <c r="F16" s="503">
        <v>50</v>
      </c>
      <c r="G16" s="504">
        <v>0.66500000000000004</v>
      </c>
      <c r="H16" s="505">
        <v>3.04</v>
      </c>
      <c r="I16" s="506">
        <v>4.26</v>
      </c>
      <c r="J16" s="503">
        <v>47</v>
      </c>
      <c r="K16" s="507"/>
      <c r="L16" s="508">
        <v>0.01</v>
      </c>
      <c r="M16" s="505">
        <v>12.21</v>
      </c>
      <c r="N16" s="505"/>
      <c r="O16" s="506">
        <v>1.1499999999999999</v>
      </c>
      <c r="P16" s="508">
        <v>21.5</v>
      </c>
      <c r="Q16" s="505">
        <v>14.16</v>
      </c>
      <c r="R16" s="505">
        <v>8</v>
      </c>
      <c r="S16" s="509">
        <v>0.26</v>
      </c>
    </row>
    <row r="17" spans="2:23" ht="21" x14ac:dyDescent="0.35">
      <c r="B17">
        <v>96</v>
      </c>
      <c r="C17" s="552" t="s">
        <v>143</v>
      </c>
      <c r="D17" s="553"/>
      <c r="E17" s="554"/>
      <c r="F17" s="503">
        <v>200</v>
      </c>
      <c r="G17" s="504">
        <v>11.68</v>
      </c>
      <c r="H17" s="505">
        <v>29.09</v>
      </c>
      <c r="I17" s="506">
        <v>13.28</v>
      </c>
      <c r="J17" s="503">
        <v>117.6</v>
      </c>
      <c r="K17" s="507"/>
      <c r="L17" s="508">
        <v>55.008000000000003</v>
      </c>
      <c r="M17" s="505">
        <v>106.3</v>
      </c>
      <c r="N17" s="505"/>
      <c r="O17" s="506"/>
      <c r="P17" s="508">
        <v>44.16</v>
      </c>
      <c r="Q17" s="505">
        <v>88.56</v>
      </c>
      <c r="R17" s="505">
        <v>49.7</v>
      </c>
      <c r="S17" s="509">
        <v>21.78</v>
      </c>
      <c r="T17" s="17"/>
      <c r="U17" s="14"/>
      <c r="V17" s="14"/>
      <c r="W17" s="18"/>
    </row>
    <row r="18" spans="2:23" ht="21" x14ac:dyDescent="0.25">
      <c r="B18">
        <v>234</v>
      </c>
      <c r="C18" s="593" t="s">
        <v>87</v>
      </c>
      <c r="D18" s="594"/>
      <c r="E18" s="596"/>
      <c r="F18" s="570">
        <v>80</v>
      </c>
      <c r="G18" s="571">
        <v>7.87</v>
      </c>
      <c r="H18" s="572">
        <v>4.78</v>
      </c>
      <c r="I18" s="573">
        <v>8.76</v>
      </c>
      <c r="J18" s="570">
        <v>102.88</v>
      </c>
      <c r="K18" s="529"/>
      <c r="L18" s="590">
        <v>7.0000000000000007E-2</v>
      </c>
      <c r="M18" s="572">
        <v>0.35</v>
      </c>
      <c r="N18" s="572">
        <v>9.6999999999999993</v>
      </c>
      <c r="O18" s="573">
        <v>0.5</v>
      </c>
      <c r="P18" s="590">
        <v>155.59</v>
      </c>
      <c r="Q18" s="572">
        <v>327.64</v>
      </c>
      <c r="R18" s="572">
        <v>20.9</v>
      </c>
      <c r="S18" s="591">
        <v>0.6</v>
      </c>
    </row>
    <row r="19" spans="2:23" ht="21" x14ac:dyDescent="0.35">
      <c r="B19">
        <v>309</v>
      </c>
      <c r="C19" s="587" t="s">
        <v>46</v>
      </c>
      <c r="D19" s="589"/>
      <c r="E19" s="592"/>
      <c r="F19" s="555">
        <v>150</v>
      </c>
      <c r="G19" s="556">
        <v>5.27</v>
      </c>
      <c r="H19" s="557">
        <v>7.75</v>
      </c>
      <c r="I19" s="558">
        <v>23.61</v>
      </c>
      <c r="J19" s="555">
        <v>210.36</v>
      </c>
      <c r="K19" s="529"/>
      <c r="L19" s="559">
        <v>6.2E-2</v>
      </c>
      <c r="M19" s="557"/>
      <c r="N19" s="557"/>
      <c r="O19" s="558">
        <v>2.0150000000000001</v>
      </c>
      <c r="P19" s="559">
        <v>12.4</v>
      </c>
      <c r="Q19" s="557">
        <v>35.6</v>
      </c>
      <c r="R19" s="557">
        <v>7.75</v>
      </c>
      <c r="S19" s="560">
        <v>0.77</v>
      </c>
    </row>
    <row r="20" spans="2:23" ht="21" x14ac:dyDescent="0.35">
      <c r="B20">
        <v>331</v>
      </c>
      <c r="C20" s="593" t="s">
        <v>73</v>
      </c>
      <c r="D20" s="594"/>
      <c r="E20" s="596"/>
      <c r="F20" s="503">
        <v>20</v>
      </c>
      <c r="G20" s="504">
        <v>0.33</v>
      </c>
      <c r="H20" s="505">
        <v>1.01</v>
      </c>
      <c r="I20" s="506">
        <v>1.365</v>
      </c>
      <c r="J20" s="503">
        <v>20.39</v>
      </c>
      <c r="K20" s="507"/>
      <c r="L20" s="508">
        <v>5.0000000000000001E-4</v>
      </c>
      <c r="M20" s="505">
        <v>0.4</v>
      </c>
      <c r="N20" s="505">
        <v>5.9</v>
      </c>
      <c r="O20" s="506">
        <v>23.91</v>
      </c>
      <c r="P20" s="508">
        <v>5.77</v>
      </c>
      <c r="Q20" s="505">
        <v>6.51</v>
      </c>
      <c r="R20" s="505">
        <v>2.0569999999999999</v>
      </c>
      <c r="S20" s="509">
        <v>0.09</v>
      </c>
    </row>
    <row r="21" spans="2:23" ht="21" x14ac:dyDescent="0.35">
      <c r="B21">
        <v>345</v>
      </c>
      <c r="C21" s="587" t="s">
        <v>81</v>
      </c>
      <c r="D21" s="589"/>
      <c r="E21" s="592"/>
      <c r="F21" s="503">
        <v>200</v>
      </c>
      <c r="G21" s="571">
        <v>0.52</v>
      </c>
      <c r="H21" s="572">
        <v>0.18</v>
      </c>
      <c r="I21" s="573">
        <v>24.84</v>
      </c>
      <c r="J21" s="570">
        <v>102.9</v>
      </c>
      <c r="K21" s="529"/>
      <c r="L21" s="590">
        <v>0.02</v>
      </c>
      <c r="M21" s="572">
        <v>59.4</v>
      </c>
      <c r="N21" s="572"/>
      <c r="O21" s="573">
        <v>0.2</v>
      </c>
      <c r="P21" s="590">
        <v>23.4</v>
      </c>
      <c r="Q21" s="572">
        <v>23.4</v>
      </c>
      <c r="R21" s="572">
        <v>17</v>
      </c>
      <c r="S21" s="591">
        <v>60.3</v>
      </c>
      <c r="W21" t="s">
        <v>7</v>
      </c>
    </row>
    <row r="22" spans="2:23" ht="21" x14ac:dyDescent="0.25">
      <c r="C22" s="593" t="s">
        <v>1</v>
      </c>
      <c r="D22" s="594"/>
      <c r="E22" s="570"/>
      <c r="F22" s="570">
        <v>40</v>
      </c>
      <c r="G22" s="571">
        <v>2.2400000000000002</v>
      </c>
      <c r="H22" s="572">
        <v>0.44</v>
      </c>
      <c r="I22" s="573">
        <v>19.760000000000002</v>
      </c>
      <c r="J22" s="570">
        <v>91.96</v>
      </c>
      <c r="K22" s="529"/>
      <c r="L22" s="590">
        <v>0.04</v>
      </c>
      <c r="M22" s="572"/>
      <c r="N22" s="572"/>
      <c r="O22" s="573">
        <v>0.36</v>
      </c>
      <c r="P22" s="590">
        <v>9.1999999999999993</v>
      </c>
      <c r="Q22" s="572">
        <v>42.4</v>
      </c>
      <c r="R22" s="572">
        <v>10</v>
      </c>
      <c r="S22" s="591">
        <v>1.24</v>
      </c>
    </row>
    <row r="23" spans="2:23" ht="21" x14ac:dyDescent="0.25">
      <c r="C23" s="593" t="s">
        <v>41</v>
      </c>
      <c r="D23" s="594"/>
      <c r="E23" s="570"/>
      <c r="F23" s="570">
        <v>20</v>
      </c>
      <c r="G23" s="571">
        <v>1.58</v>
      </c>
      <c r="H23" s="572">
        <v>0.2</v>
      </c>
      <c r="I23" s="573">
        <v>9.66</v>
      </c>
      <c r="J23" s="570">
        <v>46.76</v>
      </c>
      <c r="K23" s="549"/>
      <c r="L23" s="559">
        <v>0.02</v>
      </c>
      <c r="M23" s="557"/>
      <c r="N23" s="557"/>
      <c r="O23" s="558">
        <v>0.26</v>
      </c>
      <c r="P23" s="559">
        <v>4.5999999999999996</v>
      </c>
      <c r="Q23" s="557">
        <v>17.399999999999999</v>
      </c>
      <c r="R23" s="557">
        <v>6.6</v>
      </c>
      <c r="S23" s="560">
        <v>0.22</v>
      </c>
    </row>
    <row r="24" spans="2:23" ht="21.75" thickBot="1" x14ac:dyDescent="0.3">
      <c r="C24" s="593"/>
      <c r="D24" s="595"/>
      <c r="E24" s="596"/>
      <c r="F24" s="570"/>
      <c r="G24" s="571"/>
      <c r="H24" s="572"/>
      <c r="I24" s="573"/>
      <c r="J24" s="570"/>
      <c r="K24" s="529"/>
      <c r="L24" s="590"/>
      <c r="M24" s="572"/>
      <c r="N24" s="572"/>
      <c r="O24" s="573"/>
      <c r="P24" s="590"/>
      <c r="Q24" s="572"/>
      <c r="R24" s="572"/>
      <c r="S24" s="591"/>
    </row>
    <row r="25" spans="2:23" ht="21.75" thickBot="1" x14ac:dyDescent="0.3">
      <c r="C25" s="532"/>
      <c r="D25" s="597"/>
      <c r="E25" s="597" t="s">
        <v>25</v>
      </c>
      <c r="F25" s="512"/>
      <c r="G25" s="581">
        <f>SUM(G16:G24)</f>
        <v>30.154999999999994</v>
      </c>
      <c r="H25" s="581">
        <f>SUM(H16:H24)</f>
        <v>46.49</v>
      </c>
      <c r="I25" s="581">
        <f>SUM(I16:I24)</f>
        <v>105.535</v>
      </c>
      <c r="J25" s="598">
        <f>SUM(J16:J24)</f>
        <v>739.85</v>
      </c>
      <c r="K25" s="579">
        <v>0.35</v>
      </c>
      <c r="L25" s="580">
        <f t="shared" ref="L25:S25" si="1">SUM(L16:L24)</f>
        <v>55.230500000000006</v>
      </c>
      <c r="M25" s="581">
        <f t="shared" si="1"/>
        <v>178.66</v>
      </c>
      <c r="N25" s="581">
        <f t="shared" si="1"/>
        <v>15.6</v>
      </c>
      <c r="O25" s="581">
        <f t="shared" si="1"/>
        <v>28.395</v>
      </c>
      <c r="P25" s="580">
        <f t="shared" si="1"/>
        <v>276.62</v>
      </c>
      <c r="Q25" s="581">
        <f t="shared" si="1"/>
        <v>555.66999999999996</v>
      </c>
      <c r="R25" s="581">
        <f t="shared" si="1"/>
        <v>122.00699999999999</v>
      </c>
      <c r="S25" s="582">
        <f t="shared" si="1"/>
        <v>85.259999999999991</v>
      </c>
    </row>
    <row r="26" spans="2:23" ht="21.75" thickBot="1" x14ac:dyDescent="0.3">
      <c r="C26" s="527"/>
      <c r="D26" s="583"/>
      <c r="E26" s="546"/>
      <c r="F26" s="547"/>
      <c r="G26" s="584"/>
      <c r="H26" s="584"/>
      <c r="I26" s="584"/>
      <c r="J26" s="547"/>
      <c r="K26" s="529"/>
      <c r="L26" s="585"/>
      <c r="M26" s="584"/>
      <c r="N26" s="584"/>
      <c r="O26" s="584"/>
      <c r="P26" s="585"/>
      <c r="Q26" s="584"/>
      <c r="R26" s="584"/>
      <c r="S26" s="586"/>
    </row>
    <row r="27" spans="2:23" ht="21" x14ac:dyDescent="0.25">
      <c r="C27" s="552"/>
      <c r="D27" s="554"/>
      <c r="E27" s="569"/>
      <c r="F27" s="555"/>
      <c r="G27" s="556"/>
      <c r="H27" s="557"/>
      <c r="I27" s="558"/>
      <c r="J27" s="555"/>
      <c r="K27" s="529"/>
      <c r="L27" s="559"/>
      <c r="M27" s="557"/>
      <c r="N27" s="557"/>
      <c r="O27" s="558"/>
      <c r="P27" s="559"/>
      <c r="Q27" s="557"/>
      <c r="R27" s="557"/>
      <c r="S27" s="560"/>
    </row>
    <row r="28" spans="2:23" ht="21" x14ac:dyDescent="0.35">
      <c r="C28" s="561"/>
      <c r="D28" s="562"/>
      <c r="E28" s="563"/>
      <c r="F28" s="564"/>
      <c r="G28" s="565"/>
      <c r="H28" s="566"/>
      <c r="I28" s="567"/>
      <c r="J28" s="564"/>
      <c r="K28" s="507"/>
      <c r="L28" s="508"/>
      <c r="M28" s="505"/>
      <c r="N28" s="505"/>
      <c r="O28" s="506"/>
      <c r="P28" s="508"/>
      <c r="Q28" s="505"/>
      <c r="R28" s="505"/>
      <c r="S28" s="509"/>
    </row>
    <row r="29" spans="2:23" ht="21.75" thickBot="1" x14ac:dyDescent="0.4">
      <c r="C29" s="587"/>
      <c r="D29" s="589"/>
      <c r="E29" s="563"/>
      <c r="F29" s="564"/>
      <c r="G29" s="565"/>
      <c r="H29" s="566"/>
      <c r="I29" s="567"/>
      <c r="J29" s="564"/>
      <c r="K29" s="695"/>
      <c r="L29" s="508"/>
      <c r="M29" s="505"/>
      <c r="N29" s="505"/>
      <c r="O29" s="506"/>
      <c r="P29" s="508"/>
      <c r="Q29" s="505"/>
      <c r="R29" s="505"/>
      <c r="S29" s="509"/>
    </row>
    <row r="30" spans="2:23" ht="21.75" thickBot="1" x14ac:dyDescent="0.3">
      <c r="C30" s="601"/>
      <c r="D30" s="602"/>
      <c r="E30" s="601"/>
      <c r="F30" s="603"/>
      <c r="G30" s="604"/>
      <c r="H30" s="604"/>
      <c r="I30" s="604"/>
      <c r="J30" s="603"/>
      <c r="K30" s="605"/>
      <c r="L30" s="606"/>
      <c r="M30" s="607"/>
      <c r="N30" s="607"/>
      <c r="O30" s="608"/>
      <c r="P30" s="606"/>
      <c r="Q30" s="607"/>
      <c r="R30" s="607"/>
      <c r="S30" s="609"/>
    </row>
    <row r="31" spans="2:23" ht="21.75" thickBot="1" x14ac:dyDescent="0.3">
      <c r="C31" s="601"/>
      <c r="D31" s="602"/>
      <c r="E31" s="602"/>
      <c r="F31" s="603"/>
      <c r="G31" s="604"/>
      <c r="H31" s="604"/>
      <c r="I31" s="604"/>
      <c r="J31" s="603"/>
      <c r="K31" s="610"/>
      <c r="L31" s="611"/>
      <c r="M31" s="612"/>
      <c r="N31" s="612"/>
      <c r="O31" s="608"/>
      <c r="P31" s="613"/>
      <c r="Q31" s="612"/>
      <c r="R31" s="612"/>
      <c r="S31" s="614"/>
    </row>
    <row r="32" spans="2:23" ht="21.75" thickBot="1" x14ac:dyDescent="0.3">
      <c r="C32" s="510"/>
      <c r="D32" s="511"/>
      <c r="E32" s="528" t="s">
        <v>45</v>
      </c>
      <c r="F32" s="615"/>
      <c r="G32" s="528">
        <f>G14+G25+G30</f>
        <v>53.284999999999997</v>
      </c>
      <c r="H32" s="528">
        <f>H14+H25+H30</f>
        <v>69.710000000000008</v>
      </c>
      <c r="I32" s="655">
        <f>I14+I25+I30</f>
        <v>158.26499999999999</v>
      </c>
      <c r="J32" s="617" t="s">
        <v>27</v>
      </c>
      <c r="K32" s="617" t="s">
        <v>28</v>
      </c>
      <c r="L32" s="618">
        <f t="shared" ref="L32:S32" si="2">L14+L25+L30</f>
        <v>55.312500000000007</v>
      </c>
      <c r="M32" s="619">
        <f t="shared" si="2"/>
        <v>183.96</v>
      </c>
      <c r="N32" s="619">
        <f t="shared" si="2"/>
        <v>268.60000000000002</v>
      </c>
      <c r="O32" s="619">
        <f t="shared" si="2"/>
        <v>55.464999999999996</v>
      </c>
      <c r="P32" s="619">
        <f t="shared" si="2"/>
        <v>650.05999999999995</v>
      </c>
      <c r="Q32" s="619">
        <f t="shared" si="2"/>
        <v>964.27</v>
      </c>
      <c r="R32" s="619">
        <f t="shared" si="2"/>
        <v>188.137</v>
      </c>
      <c r="S32" s="620">
        <f t="shared" si="2"/>
        <v>90.059999999999988</v>
      </c>
    </row>
    <row r="33" spans="2:20" ht="21.75" thickBot="1" x14ac:dyDescent="0.3">
      <c r="C33" s="524"/>
      <c r="D33" s="522"/>
      <c r="E33" s="522"/>
      <c r="F33" s="621"/>
      <c r="G33" s="622"/>
      <c r="H33" s="622"/>
      <c r="I33" s="622"/>
      <c r="J33" s="696">
        <f>J14+J25+J30</f>
        <v>1292.6100000000001</v>
      </c>
      <c r="K33" s="624">
        <f>K14+K25+K30</f>
        <v>0.6</v>
      </c>
      <c r="L33" s="625"/>
      <c r="M33" s="626"/>
      <c r="N33" s="626"/>
      <c r="O33" s="626"/>
      <c r="P33" s="626"/>
      <c r="Q33" s="626"/>
      <c r="R33" s="626"/>
      <c r="S33" s="627"/>
    </row>
    <row r="34" spans="2:20" ht="21.75" thickBot="1" x14ac:dyDescent="0.3">
      <c r="C34" s="628"/>
      <c r="D34" s="629"/>
      <c r="E34" s="629"/>
      <c r="F34" s="630"/>
      <c r="G34" s="631"/>
      <c r="H34" s="631"/>
      <c r="I34" s="631"/>
      <c r="J34" s="632"/>
      <c r="K34" s="632"/>
      <c r="L34" s="633"/>
      <c r="M34" s="631"/>
      <c r="N34" s="631"/>
      <c r="O34" s="631"/>
      <c r="P34" s="633"/>
      <c r="Q34" s="631"/>
      <c r="R34" s="631"/>
      <c r="S34" s="634"/>
    </row>
    <row r="35" spans="2:20" ht="21.75" thickBot="1" x14ac:dyDescent="0.3">
      <c r="C35" s="510" t="s">
        <v>108</v>
      </c>
      <c r="D35" s="511"/>
      <c r="E35" s="511"/>
      <c r="F35" s="512"/>
      <c r="G35" s="513"/>
      <c r="H35" s="513"/>
      <c r="I35" s="513"/>
      <c r="J35" s="514"/>
      <c r="K35" s="514"/>
      <c r="L35" s="515"/>
      <c r="M35" s="513"/>
      <c r="N35" s="513"/>
      <c r="O35" s="513"/>
      <c r="P35" s="515"/>
      <c r="Q35" s="513"/>
      <c r="R35" s="513"/>
      <c r="S35" s="516"/>
    </row>
    <row r="36" spans="2:20" ht="21.75" thickBot="1" x14ac:dyDescent="0.3">
      <c r="C36" s="517" t="str">
        <f>C4</f>
        <v>День       :  3</v>
      </c>
      <c r="D36" s="518"/>
      <c r="E36" s="518"/>
      <c r="F36" s="519" t="s">
        <v>17</v>
      </c>
      <c r="G36" s="520"/>
      <c r="H36" s="521" t="s">
        <v>22</v>
      </c>
      <c r="I36" s="522"/>
      <c r="J36" s="523" t="s">
        <v>23</v>
      </c>
      <c r="K36" s="523"/>
      <c r="L36" s="524"/>
      <c r="M36" s="522" t="s">
        <v>30</v>
      </c>
      <c r="N36" s="522"/>
      <c r="O36" s="522"/>
      <c r="P36" s="525" t="s">
        <v>29</v>
      </c>
      <c r="Q36" s="522"/>
      <c r="R36" s="522"/>
      <c r="S36" s="526"/>
    </row>
    <row r="37" spans="2:20" ht="21.75" thickBot="1" x14ac:dyDescent="0.3">
      <c r="C37" s="527" t="s">
        <v>42</v>
      </c>
      <c r="D37" s="528"/>
      <c r="E37" s="511"/>
      <c r="F37" s="547" t="s">
        <v>18</v>
      </c>
      <c r="G37" s="516" t="s">
        <v>19</v>
      </c>
      <c r="H37" s="514" t="s">
        <v>20</v>
      </c>
      <c r="I37" s="515" t="s">
        <v>21</v>
      </c>
      <c r="J37" s="547" t="s">
        <v>24</v>
      </c>
      <c r="K37" s="549"/>
      <c r="L37" s="697" t="s">
        <v>38</v>
      </c>
      <c r="M37" s="521" t="s">
        <v>33</v>
      </c>
      <c r="N37" s="521" t="s">
        <v>34</v>
      </c>
      <c r="O37" s="521" t="s">
        <v>35</v>
      </c>
      <c r="P37" s="697" t="s">
        <v>31</v>
      </c>
      <c r="Q37" s="521" t="s">
        <v>32</v>
      </c>
      <c r="R37" s="521" t="s">
        <v>37</v>
      </c>
      <c r="S37" s="698" t="s">
        <v>36</v>
      </c>
    </row>
    <row r="38" spans="2:20" ht="21.75" thickBot="1" x14ac:dyDescent="0.3">
      <c r="C38" s="537"/>
      <c r="D38" s="537"/>
      <c r="E38" s="538"/>
      <c r="F38" s="539"/>
      <c r="G38" s="540"/>
      <c r="H38" s="540"/>
      <c r="I38" s="540"/>
      <c r="J38" s="541"/>
      <c r="K38" s="541"/>
      <c r="L38" s="542"/>
      <c r="M38" s="540"/>
      <c r="N38" s="540"/>
      <c r="O38" s="540"/>
      <c r="P38" s="542"/>
      <c r="Q38" s="540"/>
      <c r="R38" s="540"/>
      <c r="S38" s="540"/>
    </row>
    <row r="39" spans="2:20" ht="21.75" thickBot="1" x14ac:dyDescent="0.3">
      <c r="C39" s="544" t="s">
        <v>6</v>
      </c>
      <c r="D39" s="545"/>
      <c r="E39" s="546"/>
      <c r="F39" s="547"/>
      <c r="G39" s="548"/>
      <c r="H39" s="548"/>
      <c r="I39" s="548"/>
      <c r="J39" s="549"/>
      <c r="K39" s="549"/>
      <c r="L39" s="635"/>
      <c r="M39" s="636"/>
      <c r="N39" s="636"/>
      <c r="O39" s="636"/>
      <c r="P39" s="635"/>
      <c r="Q39" s="636"/>
      <c r="R39" s="636"/>
      <c r="S39" s="637"/>
    </row>
    <row r="40" spans="2:20" ht="21" x14ac:dyDescent="0.35">
      <c r="B40" s="208">
        <v>210</v>
      </c>
      <c r="C40" s="587" t="s">
        <v>48</v>
      </c>
      <c r="D40" s="588"/>
      <c r="E40" s="589"/>
      <c r="F40" s="503">
        <v>130</v>
      </c>
      <c r="G40" s="504">
        <v>12.79</v>
      </c>
      <c r="H40" s="505">
        <v>8.52</v>
      </c>
      <c r="I40" s="506">
        <v>4.08</v>
      </c>
      <c r="J40" s="503">
        <v>184.57</v>
      </c>
      <c r="K40" s="600"/>
      <c r="L40" s="508">
        <v>8.0000000000000002E-3</v>
      </c>
      <c r="M40" s="505">
        <v>3.72</v>
      </c>
      <c r="N40" s="505">
        <v>182</v>
      </c>
      <c r="O40" s="506">
        <v>0.47</v>
      </c>
      <c r="P40" s="508">
        <v>71.650000000000006</v>
      </c>
      <c r="Q40" s="505">
        <v>164.4</v>
      </c>
      <c r="R40" s="505">
        <v>18.350000000000001</v>
      </c>
      <c r="S40" s="509">
        <v>1.81</v>
      </c>
    </row>
    <row r="41" spans="2:20" ht="21" x14ac:dyDescent="0.35">
      <c r="C41" s="599" t="s">
        <v>40</v>
      </c>
      <c r="D41" s="592"/>
      <c r="E41" s="592"/>
      <c r="F41" s="503">
        <v>15</v>
      </c>
      <c r="G41" s="504">
        <v>3.48</v>
      </c>
      <c r="H41" s="505">
        <v>4.43</v>
      </c>
      <c r="I41" s="506">
        <v>0</v>
      </c>
      <c r="J41" s="503">
        <v>53.75</v>
      </c>
      <c r="K41" s="600"/>
      <c r="L41" s="508">
        <v>4.0000000000000001E-3</v>
      </c>
      <c r="M41" s="505">
        <v>0.11</v>
      </c>
      <c r="N41" s="505">
        <v>39</v>
      </c>
      <c r="O41" s="506">
        <v>26</v>
      </c>
      <c r="P41" s="508">
        <v>132</v>
      </c>
      <c r="Q41" s="505">
        <v>75</v>
      </c>
      <c r="R41" s="505">
        <v>5.25</v>
      </c>
      <c r="S41" s="509">
        <v>0.15</v>
      </c>
      <c r="T41" s="210"/>
    </row>
    <row r="42" spans="2:20" ht="21" x14ac:dyDescent="0.35">
      <c r="C42" s="599" t="s">
        <v>39</v>
      </c>
      <c r="D42" s="592"/>
      <c r="E42" s="563"/>
      <c r="F42" s="564">
        <v>10</v>
      </c>
      <c r="G42" s="565">
        <v>0.1</v>
      </c>
      <c r="H42" s="566">
        <v>7.2</v>
      </c>
      <c r="I42" s="567">
        <v>0.13</v>
      </c>
      <c r="J42" s="564">
        <v>65.72</v>
      </c>
      <c r="K42" s="600"/>
      <c r="L42" s="508">
        <v>0</v>
      </c>
      <c r="M42" s="505">
        <v>0</v>
      </c>
      <c r="N42" s="505">
        <v>32</v>
      </c>
      <c r="O42" s="506">
        <v>0.08</v>
      </c>
      <c r="P42" s="508">
        <v>1.92</v>
      </c>
      <c r="Q42" s="505">
        <v>2.4</v>
      </c>
      <c r="R42" s="505"/>
      <c r="S42" s="509"/>
      <c r="T42" s="210"/>
    </row>
    <row r="43" spans="2:20" ht="21" x14ac:dyDescent="0.35">
      <c r="B43" s="210">
        <v>379</v>
      </c>
      <c r="C43" s="587" t="s">
        <v>142</v>
      </c>
      <c r="D43" s="589"/>
      <c r="E43" s="592"/>
      <c r="F43" s="503">
        <v>200</v>
      </c>
      <c r="G43" s="504">
        <v>3.6</v>
      </c>
      <c r="H43" s="505">
        <v>2.67</v>
      </c>
      <c r="I43" s="506">
        <v>29.2</v>
      </c>
      <c r="J43" s="503">
        <v>155.19999999999999</v>
      </c>
      <c r="K43" s="507"/>
      <c r="L43" s="508">
        <v>0.03</v>
      </c>
      <c r="M43" s="505">
        <v>1.47</v>
      </c>
      <c r="N43" s="505"/>
      <c r="O43" s="506"/>
      <c r="P43" s="508">
        <v>158.66999999999999</v>
      </c>
      <c r="Q43" s="505">
        <v>132</v>
      </c>
      <c r="R43" s="505">
        <v>29.33</v>
      </c>
      <c r="S43" s="509">
        <v>2.4</v>
      </c>
      <c r="T43" s="210"/>
    </row>
    <row r="44" spans="2:20" ht="21" x14ac:dyDescent="0.35">
      <c r="C44" s="587" t="s">
        <v>1</v>
      </c>
      <c r="D44" s="589"/>
      <c r="E44" s="563"/>
      <c r="F44" s="564">
        <v>50</v>
      </c>
      <c r="G44" s="565">
        <v>3.95</v>
      </c>
      <c r="H44" s="566">
        <v>0.5</v>
      </c>
      <c r="I44" s="567">
        <v>24.15</v>
      </c>
      <c r="J44" s="564">
        <v>116.9</v>
      </c>
      <c r="K44" s="600"/>
      <c r="L44" s="641">
        <v>0.05</v>
      </c>
      <c r="M44" s="566"/>
      <c r="N44" s="566"/>
      <c r="O44" s="567">
        <v>0.65</v>
      </c>
      <c r="P44" s="641">
        <v>11.5</v>
      </c>
      <c r="Q44" s="566">
        <v>43.5</v>
      </c>
      <c r="R44" s="566">
        <v>16.5</v>
      </c>
      <c r="S44" s="642">
        <v>0.55000000000000004</v>
      </c>
    </row>
    <row r="45" spans="2:20" ht="21" x14ac:dyDescent="0.35">
      <c r="C45" s="587"/>
      <c r="D45" s="589"/>
      <c r="E45" s="563"/>
      <c r="F45" s="564"/>
      <c r="G45" s="565"/>
      <c r="H45" s="566"/>
      <c r="I45" s="567"/>
      <c r="J45" s="564"/>
      <c r="K45" s="600"/>
      <c r="L45" s="641"/>
      <c r="M45" s="566"/>
      <c r="N45" s="566"/>
      <c r="O45" s="567"/>
      <c r="P45" s="641"/>
      <c r="Q45" s="566"/>
      <c r="R45" s="566"/>
      <c r="S45" s="642"/>
    </row>
    <row r="46" spans="2:20" ht="21.75" thickBot="1" x14ac:dyDescent="0.3">
      <c r="C46" s="593"/>
      <c r="D46" s="594"/>
      <c r="E46" s="596"/>
      <c r="F46" s="570"/>
      <c r="G46" s="571"/>
      <c r="H46" s="572"/>
      <c r="I46" s="573"/>
      <c r="J46" s="570"/>
      <c r="K46" s="549"/>
      <c r="L46" s="646"/>
      <c r="M46" s="647"/>
      <c r="N46" s="647"/>
      <c r="O46" s="699"/>
      <c r="P46" s="646"/>
      <c r="Q46" s="647"/>
      <c r="R46" s="647"/>
      <c r="S46" s="648"/>
    </row>
    <row r="47" spans="2:20" ht="21.75" thickBot="1" x14ac:dyDescent="0.3">
      <c r="C47" s="574"/>
      <c r="D47" s="575"/>
      <c r="E47" s="575" t="s">
        <v>25</v>
      </c>
      <c r="F47" s="576"/>
      <c r="G47" s="577">
        <f>SUM(G40:G46)</f>
        <v>23.92</v>
      </c>
      <c r="H47" s="577">
        <f>SUM(H40:H46)</f>
        <v>23.32</v>
      </c>
      <c r="I47" s="577">
        <f>SUM(I40:I46)</f>
        <v>57.559999999999995</v>
      </c>
      <c r="J47" s="684">
        <f>SUM(J40:J46)</f>
        <v>576.14</v>
      </c>
      <c r="K47" s="579">
        <v>0.25</v>
      </c>
      <c r="L47" s="580">
        <f t="shared" ref="L47:S47" si="3">SUM(L40:L46)</f>
        <v>9.1999999999999998E-2</v>
      </c>
      <c r="M47" s="581">
        <f t="shared" si="3"/>
        <v>5.3</v>
      </c>
      <c r="N47" s="581">
        <f t="shared" si="3"/>
        <v>253</v>
      </c>
      <c r="O47" s="581">
        <f t="shared" si="3"/>
        <v>27.199999999999996</v>
      </c>
      <c r="P47" s="580">
        <f t="shared" si="3"/>
        <v>375.74</v>
      </c>
      <c r="Q47" s="581">
        <f t="shared" si="3"/>
        <v>417.3</v>
      </c>
      <c r="R47" s="581">
        <f t="shared" si="3"/>
        <v>69.430000000000007</v>
      </c>
      <c r="S47" s="582">
        <f t="shared" si="3"/>
        <v>4.9099999999999993</v>
      </c>
    </row>
    <row r="48" spans="2:20" ht="21.75" thickBot="1" x14ac:dyDescent="0.3">
      <c r="C48" s="544" t="s">
        <v>5</v>
      </c>
      <c r="D48" s="583"/>
      <c r="E48" s="546"/>
      <c r="F48" s="547"/>
      <c r="G48" s="584"/>
      <c r="H48" s="584"/>
      <c r="I48" s="584"/>
      <c r="J48" s="547"/>
      <c r="K48" s="529"/>
      <c r="L48" s="643"/>
      <c r="M48" s="644"/>
      <c r="N48" s="644"/>
      <c r="O48" s="644"/>
      <c r="P48" s="643"/>
      <c r="Q48" s="644"/>
      <c r="R48" s="644"/>
      <c r="S48" s="645"/>
    </row>
    <row r="49" spans="2:22" ht="21" x14ac:dyDescent="0.35">
      <c r="B49">
        <v>45</v>
      </c>
      <c r="C49" s="587" t="s">
        <v>16</v>
      </c>
      <c r="D49" s="588"/>
      <c r="E49" s="589"/>
      <c r="F49" s="503">
        <v>50</v>
      </c>
      <c r="G49" s="504">
        <v>0.66500000000000004</v>
      </c>
      <c r="H49" s="505">
        <v>3.04</v>
      </c>
      <c r="I49" s="506">
        <v>4.26</v>
      </c>
      <c r="J49" s="503">
        <v>47</v>
      </c>
      <c r="K49" s="507"/>
      <c r="L49" s="508">
        <v>0.01</v>
      </c>
      <c r="M49" s="505">
        <v>12.21</v>
      </c>
      <c r="N49" s="505"/>
      <c r="O49" s="506">
        <v>1.1499999999999999</v>
      </c>
      <c r="P49" s="508">
        <v>21.5</v>
      </c>
      <c r="Q49" s="505">
        <v>14.16</v>
      </c>
      <c r="R49" s="505">
        <v>8</v>
      </c>
      <c r="S49" s="509">
        <v>0.26</v>
      </c>
      <c r="T49" s="210"/>
      <c r="V49" t="s">
        <v>7</v>
      </c>
    </row>
    <row r="50" spans="2:22" ht="21" x14ac:dyDescent="0.35">
      <c r="B50">
        <v>96</v>
      </c>
      <c r="C50" s="552" t="s">
        <v>143</v>
      </c>
      <c r="D50" s="553"/>
      <c r="E50" s="554"/>
      <c r="F50" s="503">
        <v>250</v>
      </c>
      <c r="G50" s="504">
        <v>14.6</v>
      </c>
      <c r="H50" s="505">
        <v>36.36</v>
      </c>
      <c r="I50" s="506">
        <v>16.600000000000001</v>
      </c>
      <c r="J50" s="503">
        <v>147</v>
      </c>
      <c r="K50" s="507"/>
      <c r="L50" s="508">
        <v>68.760000000000005</v>
      </c>
      <c r="M50" s="505">
        <v>132.88</v>
      </c>
      <c r="N50" s="505"/>
      <c r="O50" s="506"/>
      <c r="P50" s="508">
        <v>55.2</v>
      </c>
      <c r="Q50" s="505">
        <v>110.7</v>
      </c>
      <c r="R50" s="505">
        <v>62.13</v>
      </c>
      <c r="S50" s="509">
        <v>27.23</v>
      </c>
    </row>
    <row r="51" spans="2:22" ht="21" x14ac:dyDescent="0.25">
      <c r="B51">
        <v>234</v>
      </c>
      <c r="C51" s="593" t="s">
        <v>87</v>
      </c>
      <c r="D51" s="594"/>
      <c r="E51" s="596"/>
      <c r="F51" s="570">
        <v>80</v>
      </c>
      <c r="G51" s="571">
        <v>7.87</v>
      </c>
      <c r="H51" s="572">
        <v>4.78</v>
      </c>
      <c r="I51" s="573">
        <v>8.76</v>
      </c>
      <c r="J51" s="570">
        <v>102.88</v>
      </c>
      <c r="K51" s="529"/>
      <c r="L51" s="590">
        <v>7.0000000000000007E-2</v>
      </c>
      <c r="M51" s="572">
        <v>0.35</v>
      </c>
      <c r="N51" s="572">
        <v>9.6999999999999993</v>
      </c>
      <c r="O51" s="573">
        <v>0.5</v>
      </c>
      <c r="P51" s="590">
        <v>155.59</v>
      </c>
      <c r="Q51" s="572">
        <v>327.64</v>
      </c>
      <c r="R51" s="572">
        <v>20.9</v>
      </c>
      <c r="S51" s="591">
        <v>0.6</v>
      </c>
    </row>
    <row r="52" spans="2:22" ht="21" x14ac:dyDescent="0.25">
      <c r="B52">
        <v>309</v>
      </c>
      <c r="C52" s="552" t="s">
        <v>46</v>
      </c>
      <c r="D52" s="554"/>
      <c r="E52" s="569"/>
      <c r="F52" s="555">
        <v>180</v>
      </c>
      <c r="G52" s="556">
        <v>6.12</v>
      </c>
      <c r="H52" s="557">
        <v>9</v>
      </c>
      <c r="I52" s="558">
        <v>34.200000000000003</v>
      </c>
      <c r="J52" s="555">
        <v>242.28</v>
      </c>
      <c r="K52" s="529"/>
      <c r="L52" s="559">
        <v>7.1999999999999995E-2</v>
      </c>
      <c r="M52" s="557"/>
      <c r="N52" s="557"/>
      <c r="O52" s="558">
        <v>2.34</v>
      </c>
      <c r="P52" s="559">
        <v>93.4</v>
      </c>
      <c r="Q52" s="557">
        <v>179.11</v>
      </c>
      <c r="R52" s="557">
        <v>9</v>
      </c>
      <c r="S52" s="560">
        <v>0.9</v>
      </c>
    </row>
    <row r="53" spans="2:22" ht="21" x14ac:dyDescent="0.35">
      <c r="B53">
        <v>331</v>
      </c>
      <c r="C53" s="593" t="s">
        <v>73</v>
      </c>
      <c r="D53" s="594"/>
      <c r="E53" s="596"/>
      <c r="F53" s="503">
        <v>20</v>
      </c>
      <c r="G53" s="504">
        <v>0.33</v>
      </c>
      <c r="H53" s="505">
        <v>1.01</v>
      </c>
      <c r="I53" s="506">
        <v>1.365</v>
      </c>
      <c r="J53" s="503">
        <v>20.39</v>
      </c>
      <c r="K53" s="507"/>
      <c r="L53" s="508">
        <v>5.0000000000000001E-4</v>
      </c>
      <c r="M53" s="505">
        <v>0.4</v>
      </c>
      <c r="N53" s="505">
        <v>5.9</v>
      </c>
      <c r="O53" s="506">
        <v>23.91</v>
      </c>
      <c r="P53" s="508">
        <v>5.77</v>
      </c>
      <c r="Q53" s="505">
        <v>6.51</v>
      </c>
      <c r="R53" s="505">
        <v>2.0569999999999999</v>
      </c>
      <c r="S53" s="509">
        <v>0.09</v>
      </c>
    </row>
    <row r="54" spans="2:22" ht="21" x14ac:dyDescent="0.35">
      <c r="B54">
        <v>345</v>
      </c>
      <c r="C54" s="587" t="s">
        <v>81</v>
      </c>
      <c r="D54" s="589"/>
      <c r="E54" s="592"/>
      <c r="F54" s="570">
        <v>200</v>
      </c>
      <c r="G54" s="571">
        <v>0.52</v>
      </c>
      <c r="H54" s="572">
        <v>0.18</v>
      </c>
      <c r="I54" s="573">
        <v>24.84</v>
      </c>
      <c r="J54" s="570">
        <v>102.9</v>
      </c>
      <c r="K54" s="529"/>
      <c r="L54" s="590">
        <v>0.02</v>
      </c>
      <c r="M54" s="572">
        <v>59.4</v>
      </c>
      <c r="N54" s="572"/>
      <c r="O54" s="573">
        <v>0.2</v>
      </c>
      <c r="P54" s="590">
        <v>23.4</v>
      </c>
      <c r="Q54" s="572">
        <v>23.4</v>
      </c>
      <c r="R54" s="572">
        <v>17</v>
      </c>
      <c r="S54" s="591">
        <v>60.3</v>
      </c>
    </row>
    <row r="55" spans="2:22" ht="21" x14ac:dyDescent="0.35">
      <c r="C55" s="561" t="s">
        <v>41</v>
      </c>
      <c r="D55" s="562"/>
      <c r="E55" s="563"/>
      <c r="F55" s="564">
        <v>60</v>
      </c>
      <c r="G55" s="565">
        <v>3.36</v>
      </c>
      <c r="H55" s="566">
        <v>0.66</v>
      </c>
      <c r="I55" s="567">
        <v>29.64</v>
      </c>
      <c r="J55" s="564">
        <v>137.94</v>
      </c>
      <c r="K55" s="507"/>
      <c r="L55" s="508">
        <v>7.0000000000000007E-2</v>
      </c>
      <c r="M55" s="505"/>
      <c r="N55" s="505"/>
      <c r="O55" s="506">
        <v>0.54</v>
      </c>
      <c r="P55" s="508">
        <v>13.8</v>
      </c>
      <c r="Q55" s="505">
        <v>63.6</v>
      </c>
      <c r="R55" s="505">
        <v>15</v>
      </c>
      <c r="S55" s="506">
        <v>1.86</v>
      </c>
    </row>
    <row r="56" spans="2:22" ht="21" x14ac:dyDescent="0.35">
      <c r="C56" s="561" t="s">
        <v>1</v>
      </c>
      <c r="D56" s="562"/>
      <c r="E56" s="563"/>
      <c r="F56" s="564">
        <v>30</v>
      </c>
      <c r="G56" s="565">
        <v>2.37</v>
      </c>
      <c r="H56" s="566">
        <v>0.3</v>
      </c>
      <c r="I56" s="567">
        <v>14.49</v>
      </c>
      <c r="J56" s="564">
        <v>70.14</v>
      </c>
      <c r="K56" s="507"/>
      <c r="L56" s="641">
        <v>0.03</v>
      </c>
      <c r="M56" s="566"/>
      <c r="N56" s="566"/>
      <c r="O56" s="567">
        <v>0.39</v>
      </c>
      <c r="P56" s="641">
        <v>6.9</v>
      </c>
      <c r="Q56" s="566">
        <v>26.1</v>
      </c>
      <c r="R56" s="566">
        <v>9.9</v>
      </c>
      <c r="S56" s="567">
        <v>0.33</v>
      </c>
    </row>
    <row r="57" spans="2:22" ht="21.75" thickBot="1" x14ac:dyDescent="0.3">
      <c r="C57" s="593"/>
      <c r="D57" s="594"/>
      <c r="E57" s="596"/>
      <c r="F57" s="570"/>
      <c r="G57" s="571"/>
      <c r="H57" s="572"/>
      <c r="I57" s="573"/>
      <c r="J57" s="570"/>
      <c r="K57" s="549"/>
      <c r="L57" s="646"/>
      <c r="M57" s="647"/>
      <c r="N57" s="647"/>
      <c r="O57" s="699"/>
      <c r="P57" s="646"/>
      <c r="Q57" s="647"/>
      <c r="R57" s="647"/>
      <c r="S57" s="648"/>
    </row>
    <row r="58" spans="2:22" ht="21.75" thickBot="1" x14ac:dyDescent="0.3">
      <c r="C58" s="686"/>
      <c r="D58" s="687"/>
      <c r="E58" s="575" t="s">
        <v>25</v>
      </c>
      <c r="F58" s="512"/>
      <c r="G58" s="581">
        <f>SUM(G49:G57)</f>
        <v>35.835000000000001</v>
      </c>
      <c r="H58" s="581">
        <f>SUM(H49:H57)</f>
        <v>55.329999999999991</v>
      </c>
      <c r="I58" s="581">
        <f>SUM(I49:I57)</f>
        <v>134.155</v>
      </c>
      <c r="J58" s="700">
        <f>SUM(J49:J56)</f>
        <v>870.52999999999986</v>
      </c>
      <c r="K58" s="688">
        <v>0.35</v>
      </c>
      <c r="L58" s="580">
        <f t="shared" ref="L58:S58" si="4">SUM(L49:L57)</f>
        <v>69.032499999999999</v>
      </c>
      <c r="M58" s="581">
        <f t="shared" si="4"/>
        <v>205.24</v>
      </c>
      <c r="N58" s="581">
        <f t="shared" si="4"/>
        <v>15.6</v>
      </c>
      <c r="O58" s="581">
        <f t="shared" si="4"/>
        <v>29.029999999999998</v>
      </c>
      <c r="P58" s="580">
        <f t="shared" si="4"/>
        <v>375.56</v>
      </c>
      <c r="Q58" s="581">
        <f t="shared" si="4"/>
        <v>751.22</v>
      </c>
      <c r="R58" s="581">
        <f t="shared" si="4"/>
        <v>143.98699999999999</v>
      </c>
      <c r="S58" s="582">
        <f t="shared" si="4"/>
        <v>91.57</v>
      </c>
    </row>
    <row r="59" spans="2:22" ht="21.75" thickBot="1" x14ac:dyDescent="0.3">
      <c r="C59" s="527"/>
      <c r="D59" s="527"/>
      <c r="E59" s="546"/>
      <c r="F59" s="547"/>
      <c r="G59" s="584"/>
      <c r="H59" s="584"/>
      <c r="I59" s="584"/>
      <c r="J59" s="547"/>
      <c r="K59" s="529"/>
      <c r="L59" s="701"/>
      <c r="M59" s="702"/>
      <c r="N59" s="702"/>
      <c r="O59" s="702"/>
      <c r="P59" s="701"/>
      <c r="Q59" s="702"/>
      <c r="R59" s="702"/>
      <c r="S59" s="703"/>
    </row>
    <row r="60" spans="2:22" ht="21" x14ac:dyDescent="0.25">
      <c r="C60" s="552"/>
      <c r="D60" s="554"/>
      <c r="E60" s="569"/>
      <c r="F60" s="555"/>
      <c r="G60" s="556"/>
      <c r="H60" s="557"/>
      <c r="I60" s="558"/>
      <c r="J60" s="555"/>
      <c r="K60" s="529"/>
      <c r="L60" s="559"/>
      <c r="M60" s="557"/>
      <c r="N60" s="557"/>
      <c r="O60" s="558"/>
      <c r="P60" s="559"/>
      <c r="Q60" s="557"/>
      <c r="R60" s="557"/>
      <c r="S60" s="560"/>
    </row>
    <row r="61" spans="2:22" ht="21" x14ac:dyDescent="0.35">
      <c r="B61" s="210"/>
      <c r="C61" s="561"/>
      <c r="D61" s="562"/>
      <c r="E61" s="563"/>
      <c r="F61" s="564"/>
      <c r="G61" s="565"/>
      <c r="H61" s="566"/>
      <c r="I61" s="567"/>
      <c r="J61" s="564"/>
      <c r="K61" s="507"/>
      <c r="L61" s="508"/>
      <c r="M61" s="505"/>
      <c r="N61" s="505"/>
      <c r="O61" s="506"/>
      <c r="P61" s="508"/>
      <c r="Q61" s="505"/>
      <c r="R61" s="505"/>
      <c r="S61" s="509"/>
    </row>
    <row r="62" spans="2:22" ht="21.75" thickBot="1" x14ac:dyDescent="0.4">
      <c r="C62" s="587"/>
      <c r="D62" s="589"/>
      <c r="E62" s="563"/>
      <c r="F62" s="564"/>
      <c r="G62" s="565"/>
      <c r="H62" s="566"/>
      <c r="I62" s="567"/>
      <c r="J62" s="564"/>
      <c r="K62" s="695"/>
      <c r="L62" s="704"/>
      <c r="M62" s="705"/>
      <c r="N62" s="705"/>
      <c r="O62" s="706"/>
      <c r="P62" s="704"/>
      <c r="Q62" s="705"/>
      <c r="R62" s="705"/>
      <c r="S62" s="707"/>
    </row>
    <row r="63" spans="2:22" ht="21.75" thickBot="1" x14ac:dyDescent="0.3">
      <c r="C63" s="601"/>
      <c r="D63" s="602"/>
      <c r="E63" s="601"/>
      <c r="F63" s="603"/>
      <c r="G63" s="604"/>
      <c r="H63" s="604"/>
      <c r="I63" s="604"/>
      <c r="J63" s="708"/>
      <c r="K63" s="605"/>
      <c r="L63" s="606"/>
      <c r="M63" s="612"/>
      <c r="N63" s="612"/>
      <c r="O63" s="608"/>
      <c r="P63" s="692"/>
      <c r="Q63" s="612"/>
      <c r="R63" s="612"/>
      <c r="S63" s="614"/>
    </row>
    <row r="64" spans="2:22" ht="21.75" thickBot="1" x14ac:dyDescent="0.3">
      <c r="C64" s="601"/>
      <c r="D64" s="602"/>
      <c r="E64" s="602"/>
      <c r="F64" s="603"/>
      <c r="G64" s="604"/>
      <c r="H64" s="604"/>
      <c r="I64" s="604"/>
      <c r="J64" s="603"/>
      <c r="K64" s="610"/>
      <c r="L64" s="709"/>
      <c r="M64" s="661"/>
      <c r="N64" s="661"/>
      <c r="O64" s="710"/>
      <c r="P64" s="711"/>
      <c r="Q64" s="661"/>
      <c r="R64" s="661"/>
      <c r="S64" s="662"/>
    </row>
    <row r="65" spans="3:20" ht="21.75" thickBot="1" x14ac:dyDescent="0.3">
      <c r="C65" s="510"/>
      <c r="D65" s="511"/>
      <c r="E65" s="511" t="s">
        <v>45</v>
      </c>
      <c r="F65" s="615"/>
      <c r="G65" s="528">
        <f>G47+G58+G63</f>
        <v>59.755000000000003</v>
      </c>
      <c r="H65" s="528">
        <f>H47+H58+H63</f>
        <v>78.649999999999991</v>
      </c>
      <c r="I65" s="655">
        <f>I47+I58+I63</f>
        <v>191.715</v>
      </c>
      <c r="J65" s="617" t="s">
        <v>27</v>
      </c>
      <c r="K65" s="664" t="s">
        <v>28</v>
      </c>
      <c r="L65" s="665">
        <f t="shared" ref="L65:S65" si="5">L47+L58+L63</f>
        <v>69.124499999999998</v>
      </c>
      <c r="M65" s="666">
        <f t="shared" si="5"/>
        <v>210.54000000000002</v>
      </c>
      <c r="N65" s="666">
        <f t="shared" si="5"/>
        <v>268.60000000000002</v>
      </c>
      <c r="O65" s="666">
        <f t="shared" si="5"/>
        <v>56.22999999999999</v>
      </c>
      <c r="P65" s="666">
        <f t="shared" si="5"/>
        <v>751.3</v>
      </c>
      <c r="Q65" s="666">
        <f t="shared" si="5"/>
        <v>1168.52</v>
      </c>
      <c r="R65" s="666">
        <f t="shared" si="5"/>
        <v>213.417</v>
      </c>
      <c r="S65" s="667">
        <f t="shared" si="5"/>
        <v>96.47999999999999</v>
      </c>
      <c r="T65" s="202"/>
    </row>
    <row r="66" spans="3:20" ht="21.75" thickBot="1" x14ac:dyDescent="0.3">
      <c r="C66" s="524"/>
      <c r="D66" s="522"/>
      <c r="E66" s="522"/>
      <c r="F66" s="621"/>
      <c r="G66" s="622"/>
      <c r="H66" s="622"/>
      <c r="I66" s="622"/>
      <c r="J66" s="694">
        <f>J47+J58+J63</f>
        <v>1446.6699999999998</v>
      </c>
      <c r="K66" s="668">
        <f>K47+K58+K63</f>
        <v>0.6</v>
      </c>
      <c r="L66" s="669"/>
      <c r="M66" s="626"/>
      <c r="N66" s="626"/>
      <c r="O66" s="626"/>
      <c r="P66" s="626"/>
      <c r="Q66" s="626"/>
      <c r="R66" s="626"/>
      <c r="S66" s="670"/>
    </row>
  </sheetData>
  <pageMargins left="0.7" right="0.7" top="0.75" bottom="0.75" header="0.3" footer="0.3"/>
  <pageSetup paperSize="9" scale="39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  <pageSetUpPr fitToPage="1"/>
  </sheetPr>
  <dimension ref="B1:T60"/>
  <sheetViews>
    <sheetView showWhiteSpace="0" topLeftCell="A57" zoomScale="75" zoomScaleNormal="75" workbookViewId="0">
      <selection activeCell="B45" sqref="B45"/>
    </sheetView>
  </sheetViews>
  <sheetFormatPr defaultRowHeight="15" x14ac:dyDescent="0.25"/>
  <cols>
    <col min="5" max="5" width="29" customWidth="1"/>
    <col min="9" max="9" width="10.140625" customWidth="1"/>
    <col min="10" max="10" width="10.5703125" bestFit="1" customWidth="1"/>
    <col min="11" max="11" width="13.5703125" customWidth="1"/>
    <col min="16" max="16" width="10.140625" customWidth="1"/>
    <col min="17" max="17" width="10.5703125" customWidth="1"/>
  </cols>
  <sheetData>
    <row r="1" spans="2:19" thickBot="1" x14ac:dyDescent="0.3"/>
    <row r="2" spans="2:19" ht="15.75" thickBot="1" x14ac:dyDescent="0.3">
      <c r="C2" s="53" t="s">
        <v>109</v>
      </c>
      <c r="D2" s="54"/>
      <c r="E2" s="54"/>
      <c r="F2" s="6"/>
      <c r="G2" s="55"/>
      <c r="H2" s="55"/>
      <c r="I2" s="55"/>
      <c r="J2" s="56"/>
      <c r="K2" s="56"/>
      <c r="L2" s="57"/>
      <c r="M2" s="55"/>
      <c r="N2" s="55"/>
      <c r="O2" s="55"/>
      <c r="P2" s="57"/>
      <c r="Q2" s="55"/>
      <c r="R2" s="55"/>
      <c r="S2" s="58"/>
    </row>
    <row r="3" spans="2:19" ht="19.5" thickBot="1" x14ac:dyDescent="0.3">
      <c r="C3" s="174" t="s">
        <v>110</v>
      </c>
      <c r="D3" s="59"/>
      <c r="E3" s="59"/>
      <c r="F3" s="60" t="s">
        <v>17</v>
      </c>
      <c r="G3" s="61"/>
      <c r="H3" s="62" t="s">
        <v>22</v>
      </c>
      <c r="I3" s="63"/>
      <c r="J3" s="64" t="s">
        <v>23</v>
      </c>
      <c r="K3" s="64"/>
      <c r="L3" s="65"/>
      <c r="M3" s="63" t="s">
        <v>30</v>
      </c>
      <c r="N3" s="63"/>
      <c r="O3" s="63"/>
      <c r="P3" s="66" t="s">
        <v>29</v>
      </c>
      <c r="Q3" s="63"/>
      <c r="R3" s="63"/>
      <c r="S3" s="67"/>
    </row>
    <row r="4" spans="2:19" ht="19.5" thickBot="1" x14ac:dyDescent="0.3">
      <c r="C4" s="68" t="s">
        <v>44</v>
      </c>
      <c r="D4" s="69"/>
      <c r="E4" s="70"/>
      <c r="F4" s="71" t="s">
        <v>18</v>
      </c>
      <c r="G4" s="72" t="s">
        <v>19</v>
      </c>
      <c r="H4" s="73" t="s">
        <v>20</v>
      </c>
      <c r="I4" s="74" t="s">
        <v>21</v>
      </c>
      <c r="J4" s="71" t="s">
        <v>24</v>
      </c>
      <c r="K4" s="75"/>
      <c r="L4" s="76" t="s">
        <v>38</v>
      </c>
      <c r="M4" s="77" t="s">
        <v>33</v>
      </c>
      <c r="N4" s="77" t="s">
        <v>34</v>
      </c>
      <c r="O4" s="77" t="s">
        <v>35</v>
      </c>
      <c r="P4" s="76" t="s">
        <v>31</v>
      </c>
      <c r="Q4" s="77" t="s">
        <v>32</v>
      </c>
      <c r="R4" s="77" t="s">
        <v>37</v>
      </c>
      <c r="S4" s="78" t="s">
        <v>36</v>
      </c>
    </row>
    <row r="5" spans="2:19" ht="19.7" thickBot="1" x14ac:dyDescent="0.3">
      <c r="C5" s="79"/>
      <c r="D5" s="79"/>
      <c r="E5" s="80"/>
      <c r="F5" s="81"/>
      <c r="G5" s="82"/>
      <c r="H5" s="82"/>
      <c r="I5" s="82"/>
      <c r="J5" s="83"/>
      <c r="K5" s="83"/>
      <c r="L5" s="84"/>
      <c r="M5" s="82"/>
      <c r="N5" s="82"/>
      <c r="O5" s="82"/>
      <c r="P5" s="84"/>
      <c r="Q5" s="82"/>
      <c r="R5" s="82"/>
      <c r="S5" s="85"/>
    </row>
    <row r="6" spans="2:19" ht="19.5" thickBot="1" x14ac:dyDescent="0.3">
      <c r="C6" s="86" t="s">
        <v>6</v>
      </c>
      <c r="D6" s="87"/>
      <c r="E6" s="88"/>
      <c r="F6" s="89"/>
      <c r="G6" s="90"/>
      <c r="H6" s="90"/>
      <c r="I6" s="90"/>
      <c r="J6" s="91"/>
      <c r="K6" s="91"/>
      <c r="L6" s="92"/>
      <c r="M6" s="90"/>
      <c r="N6" s="90"/>
      <c r="O6" s="90"/>
      <c r="P6" s="92"/>
      <c r="Q6" s="90"/>
      <c r="R6" s="90"/>
      <c r="S6" s="93"/>
    </row>
    <row r="7" spans="2:19" ht="18.75" x14ac:dyDescent="0.25">
      <c r="B7">
        <v>173</v>
      </c>
      <c r="C7" s="94" t="s">
        <v>136</v>
      </c>
      <c r="D7" s="95"/>
      <c r="E7" s="96"/>
      <c r="F7" s="97">
        <v>180</v>
      </c>
      <c r="G7" s="98">
        <v>6.14</v>
      </c>
      <c r="H7" s="99">
        <v>9.6</v>
      </c>
      <c r="I7" s="100">
        <v>20.28</v>
      </c>
      <c r="J7" s="97">
        <v>267.3</v>
      </c>
      <c r="K7" s="101"/>
      <c r="L7" s="102">
        <v>0.16</v>
      </c>
      <c r="M7" s="99">
        <v>0.95</v>
      </c>
      <c r="N7" s="99">
        <v>47.45</v>
      </c>
      <c r="O7" s="100">
        <v>37.799999999999997</v>
      </c>
      <c r="P7" s="102">
        <v>113.23</v>
      </c>
      <c r="Q7" s="99">
        <v>150.84</v>
      </c>
      <c r="R7" s="99">
        <v>38.9</v>
      </c>
      <c r="S7" s="103">
        <v>1.03</v>
      </c>
    </row>
    <row r="8" spans="2:19" ht="18.75" x14ac:dyDescent="0.3">
      <c r="B8">
        <v>382</v>
      </c>
      <c r="C8" s="7" t="s">
        <v>15</v>
      </c>
      <c r="D8" s="8"/>
      <c r="E8" s="26"/>
      <c r="F8" s="19">
        <v>200</v>
      </c>
      <c r="G8" s="20">
        <v>3.6</v>
      </c>
      <c r="H8" s="21">
        <v>2.67</v>
      </c>
      <c r="I8" s="22">
        <v>29.2</v>
      </c>
      <c r="J8" s="19">
        <v>155.19999999999999</v>
      </c>
      <c r="K8" s="16"/>
      <c r="L8" s="17">
        <v>0.03</v>
      </c>
      <c r="M8" s="14">
        <v>1.45</v>
      </c>
      <c r="N8" s="14"/>
      <c r="O8" s="15"/>
      <c r="P8" s="17">
        <v>158.66999999999999</v>
      </c>
      <c r="Q8" s="14">
        <v>132</v>
      </c>
      <c r="R8" s="14">
        <v>29.33</v>
      </c>
      <c r="S8" s="18">
        <v>2.4</v>
      </c>
    </row>
    <row r="9" spans="2:19" ht="18.75" x14ac:dyDescent="0.25">
      <c r="C9" s="104" t="s">
        <v>1</v>
      </c>
      <c r="D9" s="105"/>
      <c r="E9" s="105"/>
      <c r="F9" s="40">
        <v>40</v>
      </c>
      <c r="G9" s="41">
        <v>3.16</v>
      </c>
      <c r="H9" s="42">
        <v>0.4</v>
      </c>
      <c r="I9" s="43">
        <v>19.32</v>
      </c>
      <c r="J9" s="40">
        <v>93.52</v>
      </c>
      <c r="K9" s="101"/>
      <c r="L9" s="102">
        <v>0.04</v>
      </c>
      <c r="M9" s="99"/>
      <c r="N9" s="99"/>
      <c r="O9" s="100">
        <v>0.52</v>
      </c>
      <c r="P9" s="102">
        <v>9.1999999999999993</v>
      </c>
      <c r="Q9" s="99">
        <v>34.799999999999997</v>
      </c>
      <c r="R9" s="99">
        <v>13.2</v>
      </c>
      <c r="S9" s="103">
        <v>0.44</v>
      </c>
    </row>
    <row r="10" spans="2:19" ht="18.75" x14ac:dyDescent="0.25">
      <c r="C10" s="104"/>
      <c r="D10" s="105"/>
      <c r="E10" s="105"/>
      <c r="F10" s="40"/>
      <c r="G10" s="41"/>
      <c r="H10" s="42"/>
      <c r="I10" s="43"/>
      <c r="J10" s="40"/>
      <c r="K10" s="101"/>
      <c r="L10" s="102"/>
      <c r="M10" s="99"/>
      <c r="N10" s="99"/>
      <c r="O10" s="100"/>
      <c r="P10" s="102"/>
      <c r="Q10" s="99"/>
      <c r="R10" s="99"/>
      <c r="S10" s="103"/>
    </row>
    <row r="11" spans="2:19" ht="19.7" thickBot="1" x14ac:dyDescent="0.3">
      <c r="C11" s="37"/>
      <c r="D11" s="38"/>
      <c r="E11" s="39"/>
      <c r="F11" s="40"/>
      <c r="G11" s="41"/>
      <c r="H11" s="42"/>
      <c r="I11" s="43"/>
      <c r="J11" s="40"/>
      <c r="K11" s="101"/>
      <c r="L11" s="44"/>
      <c r="M11" s="42"/>
      <c r="N11" s="42"/>
      <c r="O11" s="43"/>
      <c r="P11" s="44"/>
      <c r="Q11" s="42"/>
      <c r="R11" s="42"/>
      <c r="S11" s="45"/>
    </row>
    <row r="12" spans="2:19" ht="19.5" thickBot="1" x14ac:dyDescent="0.3">
      <c r="C12" s="106"/>
      <c r="D12" s="107"/>
      <c r="E12" s="107" t="s">
        <v>25</v>
      </c>
      <c r="F12" s="108"/>
      <c r="G12" s="109">
        <f>SUM(G7:G11)</f>
        <v>12.9</v>
      </c>
      <c r="H12" s="109">
        <f>SUM(H7:H11)</f>
        <v>12.67</v>
      </c>
      <c r="I12" s="109">
        <f>SUM(I7:I11)</f>
        <v>68.800000000000011</v>
      </c>
      <c r="J12" s="110">
        <f>SUM(J7:J11)</f>
        <v>516.02</v>
      </c>
      <c r="K12" s="111">
        <v>0.25</v>
      </c>
      <c r="L12" s="112">
        <f t="shared" ref="L12:S12" si="0">SUM(L7:L11)</f>
        <v>0.23</v>
      </c>
      <c r="M12" s="113">
        <f t="shared" si="0"/>
        <v>2.4</v>
      </c>
      <c r="N12" s="113">
        <f t="shared" si="0"/>
        <v>47.45</v>
      </c>
      <c r="O12" s="113">
        <f t="shared" si="0"/>
        <v>38.32</v>
      </c>
      <c r="P12" s="112">
        <f t="shared" si="0"/>
        <v>281.09999999999997</v>
      </c>
      <c r="Q12" s="113">
        <f t="shared" si="0"/>
        <v>317.64000000000004</v>
      </c>
      <c r="R12" s="113">
        <f t="shared" si="0"/>
        <v>81.429999999999993</v>
      </c>
      <c r="S12" s="114">
        <f t="shared" si="0"/>
        <v>3.8699999999999997</v>
      </c>
    </row>
    <row r="13" spans="2:19" ht="19.5" thickBot="1" x14ac:dyDescent="0.3">
      <c r="C13" s="86" t="s">
        <v>5</v>
      </c>
      <c r="D13" s="126"/>
      <c r="E13" s="88"/>
      <c r="F13" s="89"/>
      <c r="G13" s="5"/>
      <c r="H13" s="5"/>
      <c r="I13" s="5"/>
      <c r="J13" s="89"/>
      <c r="K13" s="127"/>
      <c r="L13" s="128"/>
      <c r="M13" s="5"/>
      <c r="N13" s="5"/>
      <c r="O13" s="5"/>
      <c r="P13" s="128"/>
      <c r="Q13" s="5"/>
      <c r="R13" s="5"/>
      <c r="S13" s="129"/>
    </row>
    <row r="14" spans="2:19" ht="18.75" x14ac:dyDescent="0.25">
      <c r="B14">
        <v>50</v>
      </c>
      <c r="C14" s="94" t="s">
        <v>10</v>
      </c>
      <c r="D14" s="95"/>
      <c r="E14" s="96"/>
      <c r="F14" s="97">
        <v>50</v>
      </c>
      <c r="G14" s="98">
        <v>2.4700000000000002</v>
      </c>
      <c r="H14" s="99">
        <v>4.75</v>
      </c>
      <c r="I14" s="100">
        <v>3.97</v>
      </c>
      <c r="J14" s="97">
        <v>68.510000000000005</v>
      </c>
      <c r="K14" s="71"/>
      <c r="L14" s="102">
        <v>0.01</v>
      </c>
      <c r="M14" s="99">
        <v>3.66</v>
      </c>
      <c r="N14" s="99">
        <v>19.5</v>
      </c>
      <c r="O14" s="100">
        <v>1.18</v>
      </c>
      <c r="P14" s="102">
        <v>84.23</v>
      </c>
      <c r="Q14" s="99">
        <v>60.2</v>
      </c>
      <c r="R14" s="99">
        <v>13.2</v>
      </c>
      <c r="S14" s="103">
        <v>0.77</v>
      </c>
    </row>
    <row r="15" spans="2:19" ht="18.75" x14ac:dyDescent="0.25">
      <c r="B15" t="s">
        <v>160</v>
      </c>
      <c r="C15" s="94" t="s">
        <v>88</v>
      </c>
      <c r="D15" s="95"/>
      <c r="E15" s="96"/>
      <c r="F15" s="97">
        <v>200</v>
      </c>
      <c r="G15" s="98">
        <v>9.32</v>
      </c>
      <c r="H15" s="99">
        <v>8.3699999999999992</v>
      </c>
      <c r="I15" s="100">
        <v>13.13</v>
      </c>
      <c r="J15" s="97">
        <v>160.78</v>
      </c>
      <c r="K15" s="71"/>
      <c r="L15" s="102">
        <v>0.11</v>
      </c>
      <c r="M15" s="99">
        <v>6.88</v>
      </c>
      <c r="N15" s="99">
        <v>15</v>
      </c>
      <c r="O15" s="100">
        <v>0.88</v>
      </c>
      <c r="P15" s="102">
        <v>31.65</v>
      </c>
      <c r="Q15" s="99">
        <v>175.7</v>
      </c>
      <c r="R15" s="99">
        <v>46.05</v>
      </c>
      <c r="S15" s="103">
        <v>1.25</v>
      </c>
    </row>
    <row r="16" spans="2:19" ht="18.75" x14ac:dyDescent="0.25">
      <c r="B16">
        <v>259</v>
      </c>
      <c r="C16" s="37" t="s">
        <v>75</v>
      </c>
      <c r="D16" s="38"/>
      <c r="E16" s="39"/>
      <c r="F16" s="40">
        <v>220</v>
      </c>
      <c r="G16" s="41">
        <v>19.079999999999998</v>
      </c>
      <c r="H16" s="42">
        <v>19.14</v>
      </c>
      <c r="I16" s="43">
        <v>13.96</v>
      </c>
      <c r="J16" s="40">
        <v>358.67</v>
      </c>
      <c r="K16" s="71"/>
      <c r="L16" s="44">
        <v>0.41</v>
      </c>
      <c r="M16" s="42">
        <v>28.14</v>
      </c>
      <c r="N16" s="42"/>
      <c r="O16" s="43">
        <v>1.62</v>
      </c>
      <c r="P16" s="44">
        <v>148.88</v>
      </c>
      <c r="Q16" s="42">
        <v>475.57</v>
      </c>
      <c r="R16" s="42">
        <v>56.82</v>
      </c>
      <c r="S16" s="45">
        <v>4.46</v>
      </c>
    </row>
    <row r="17" spans="2:20" ht="18.75" x14ac:dyDescent="0.25">
      <c r="B17">
        <v>342</v>
      </c>
      <c r="C17" s="37" t="s">
        <v>49</v>
      </c>
      <c r="D17" s="38"/>
      <c r="E17" s="39"/>
      <c r="F17" s="40">
        <v>200</v>
      </c>
      <c r="G17" s="41">
        <v>0.16</v>
      </c>
      <c r="H17" s="42">
        <v>0.16</v>
      </c>
      <c r="I17" s="43">
        <v>23.88</v>
      </c>
      <c r="J17" s="40">
        <v>97.6</v>
      </c>
      <c r="K17" s="71"/>
      <c r="L17" s="44">
        <v>0.01</v>
      </c>
      <c r="M17" s="42">
        <v>1.8</v>
      </c>
      <c r="N17" s="42"/>
      <c r="O17" s="43"/>
      <c r="P17" s="44">
        <v>6.4</v>
      </c>
      <c r="Q17" s="42">
        <v>4.4000000000000004</v>
      </c>
      <c r="R17" s="42">
        <v>3.6</v>
      </c>
      <c r="S17" s="45">
        <v>0.18</v>
      </c>
    </row>
    <row r="18" spans="2:20" ht="18.75" x14ac:dyDescent="0.25">
      <c r="C18" s="37" t="s">
        <v>1</v>
      </c>
      <c r="D18" s="38"/>
      <c r="E18" s="40"/>
      <c r="F18" s="40">
        <v>40</v>
      </c>
      <c r="G18" s="41">
        <v>2.2400000000000002</v>
      </c>
      <c r="H18" s="42">
        <v>0.44</v>
      </c>
      <c r="I18" s="43">
        <v>19.760000000000002</v>
      </c>
      <c r="J18" s="40">
        <v>91.96</v>
      </c>
      <c r="K18" s="71"/>
      <c r="L18" s="44">
        <v>0.04</v>
      </c>
      <c r="M18" s="42"/>
      <c r="N18" s="42"/>
      <c r="O18" s="43">
        <v>0.36</v>
      </c>
      <c r="P18" s="44">
        <v>9.1999999999999993</v>
      </c>
      <c r="Q18" s="42">
        <v>42.4</v>
      </c>
      <c r="R18" s="42">
        <v>10</v>
      </c>
      <c r="S18" s="45">
        <v>1.24</v>
      </c>
    </row>
    <row r="19" spans="2:20" ht="18.75" x14ac:dyDescent="0.25">
      <c r="C19" s="37" t="s">
        <v>41</v>
      </c>
      <c r="D19" s="38"/>
      <c r="E19" s="40"/>
      <c r="F19" s="40">
        <v>20</v>
      </c>
      <c r="G19" s="41">
        <v>1.58</v>
      </c>
      <c r="H19" s="42">
        <v>0.2</v>
      </c>
      <c r="I19" s="43">
        <v>9.66</v>
      </c>
      <c r="J19" s="40">
        <v>46.76</v>
      </c>
      <c r="K19" s="101"/>
      <c r="L19" s="102">
        <v>0.02</v>
      </c>
      <c r="M19" s="99"/>
      <c r="N19" s="99"/>
      <c r="O19" s="100">
        <v>0.26</v>
      </c>
      <c r="P19" s="102">
        <v>4.5999999999999996</v>
      </c>
      <c r="Q19" s="99">
        <v>17.399999999999999</v>
      </c>
      <c r="R19" s="99">
        <v>6.6</v>
      </c>
      <c r="S19" s="103">
        <v>0.22</v>
      </c>
    </row>
    <row r="20" spans="2:20" ht="19.5" thickBot="1" x14ac:dyDescent="0.3">
      <c r="C20" s="94"/>
      <c r="D20" s="95"/>
      <c r="E20" s="96"/>
      <c r="F20" s="97"/>
      <c r="G20" s="98"/>
      <c r="H20" s="99"/>
      <c r="I20" s="100"/>
      <c r="J20" s="97"/>
      <c r="K20" s="71"/>
      <c r="L20" s="102"/>
      <c r="M20" s="99"/>
      <c r="N20" s="99"/>
      <c r="O20" s="100"/>
      <c r="P20" s="102"/>
      <c r="Q20" s="99"/>
      <c r="R20" s="99"/>
      <c r="S20" s="103"/>
      <c r="T20" s="210"/>
    </row>
    <row r="21" spans="2:20" ht="19.5" thickBot="1" x14ac:dyDescent="0.3">
      <c r="C21" s="115"/>
      <c r="D21" s="116"/>
      <c r="E21" s="116" t="s">
        <v>25</v>
      </c>
      <c r="F21" s="117"/>
      <c r="G21" s="113">
        <f>SUM(G14:G20)</f>
        <v>34.849999999999994</v>
      </c>
      <c r="H21" s="113">
        <f>SUM(H14:H20)</f>
        <v>33.059999999999995</v>
      </c>
      <c r="I21" s="113">
        <f>SUM(I14:I20)</f>
        <v>84.36</v>
      </c>
      <c r="J21" s="118">
        <f>SUM(J14:J20)</f>
        <v>824.28000000000009</v>
      </c>
      <c r="K21" s="111">
        <v>0.35</v>
      </c>
      <c r="L21" s="112">
        <f t="shared" ref="L21:S21" si="1">SUM(L14:L20)</f>
        <v>0.60000000000000009</v>
      </c>
      <c r="M21" s="113">
        <f t="shared" si="1"/>
        <v>40.479999999999997</v>
      </c>
      <c r="N21" s="113">
        <f t="shared" si="1"/>
        <v>34.5</v>
      </c>
      <c r="O21" s="113">
        <f t="shared" si="1"/>
        <v>4.3</v>
      </c>
      <c r="P21" s="112">
        <f t="shared" si="1"/>
        <v>284.95999999999998</v>
      </c>
      <c r="Q21" s="113">
        <f t="shared" si="1"/>
        <v>775.67</v>
      </c>
      <c r="R21" s="113">
        <f t="shared" si="1"/>
        <v>136.26999999999998</v>
      </c>
      <c r="S21" s="114">
        <f t="shared" si="1"/>
        <v>8.120000000000001</v>
      </c>
    </row>
    <row r="22" spans="2:20" ht="19.5" thickBot="1" x14ac:dyDescent="0.3">
      <c r="C22" s="68"/>
      <c r="D22" s="126"/>
      <c r="E22" s="88"/>
      <c r="F22" s="131"/>
      <c r="G22" s="132"/>
      <c r="H22" s="132"/>
      <c r="I22" s="132"/>
      <c r="J22" s="131"/>
      <c r="K22" s="71"/>
      <c r="L22" s="133"/>
      <c r="M22" s="132"/>
      <c r="N22" s="132"/>
      <c r="O22" s="132"/>
      <c r="P22" s="133"/>
      <c r="Q22" s="132"/>
      <c r="R22" s="132"/>
      <c r="S22" s="134"/>
    </row>
    <row r="23" spans="2:20" ht="18.75" x14ac:dyDescent="0.3">
      <c r="C23" s="7"/>
      <c r="D23" s="8"/>
      <c r="E23" s="26"/>
      <c r="F23" s="19"/>
      <c r="G23" s="20"/>
      <c r="H23" s="21"/>
      <c r="I23" s="22"/>
      <c r="J23" s="19"/>
      <c r="K23" s="16"/>
      <c r="L23" s="17"/>
      <c r="M23" s="14"/>
      <c r="N23" s="14"/>
      <c r="O23" s="15"/>
      <c r="P23" s="17"/>
      <c r="Q23" s="14"/>
      <c r="R23" s="14"/>
      <c r="S23" s="18"/>
      <c r="T23" s="210"/>
    </row>
    <row r="24" spans="2:20" ht="18.75" x14ac:dyDescent="0.25">
      <c r="C24" s="104"/>
      <c r="D24" s="105"/>
      <c r="E24" s="105"/>
      <c r="F24" s="40"/>
      <c r="G24" s="41"/>
      <c r="H24" s="42"/>
      <c r="I24" s="43"/>
      <c r="J24" s="40"/>
      <c r="K24" s="101"/>
      <c r="L24" s="102"/>
      <c r="M24" s="99"/>
      <c r="N24" s="99"/>
      <c r="O24" s="100"/>
      <c r="P24" s="102"/>
      <c r="Q24" s="99"/>
      <c r="R24" s="99"/>
      <c r="S24" s="103"/>
      <c r="T24" s="210"/>
    </row>
    <row r="25" spans="2:20" ht="19.5" thickBot="1" x14ac:dyDescent="0.35">
      <c r="C25" s="2"/>
      <c r="D25" s="9"/>
      <c r="E25" s="26"/>
      <c r="F25" s="19"/>
      <c r="G25" s="20"/>
      <c r="H25" s="21"/>
      <c r="I25" s="22"/>
      <c r="J25" s="19"/>
      <c r="K25" s="16"/>
      <c r="L25" s="17"/>
      <c r="M25" s="14"/>
      <c r="N25" s="14"/>
      <c r="O25" s="15"/>
      <c r="P25" s="17"/>
      <c r="Q25" s="14"/>
      <c r="R25" s="14"/>
      <c r="S25" s="18"/>
    </row>
    <row r="26" spans="2:20" ht="19.5" thickBot="1" x14ac:dyDescent="0.3">
      <c r="C26" s="30"/>
      <c r="D26" s="31"/>
      <c r="E26" s="30"/>
      <c r="F26" s="32"/>
      <c r="G26" s="33"/>
      <c r="H26" s="33"/>
      <c r="I26" s="33"/>
      <c r="J26" s="204"/>
      <c r="K26" s="48"/>
      <c r="L26" s="35"/>
      <c r="M26" s="46"/>
      <c r="N26" s="46"/>
      <c r="O26" s="36"/>
      <c r="P26" s="35"/>
      <c r="Q26" s="46"/>
      <c r="R26" s="46"/>
      <c r="S26" s="47"/>
    </row>
    <row r="27" spans="2:20" ht="19.5" thickBot="1" x14ac:dyDescent="0.3">
      <c r="C27" s="30"/>
      <c r="D27" s="31"/>
      <c r="E27" s="31"/>
      <c r="F27" s="32"/>
      <c r="G27" s="33"/>
      <c r="H27" s="33"/>
      <c r="I27" s="33"/>
      <c r="J27" s="32"/>
      <c r="K27" s="34"/>
      <c r="L27" s="137"/>
      <c r="M27" s="138"/>
      <c r="N27" s="138"/>
      <c r="O27" s="36"/>
      <c r="P27" s="139"/>
      <c r="Q27" s="138"/>
      <c r="R27" s="138"/>
      <c r="S27" s="140"/>
    </row>
    <row r="28" spans="2:20" ht="19.5" thickBot="1" x14ac:dyDescent="0.3">
      <c r="C28" s="53"/>
      <c r="D28" s="54"/>
      <c r="E28" s="69" t="s">
        <v>45</v>
      </c>
      <c r="F28" s="119"/>
      <c r="G28" s="69">
        <f>G12+G21+G26</f>
        <v>47.749999999999993</v>
      </c>
      <c r="H28" s="69">
        <f>H12+H21+H26</f>
        <v>45.73</v>
      </c>
      <c r="I28" s="120">
        <f>I12+I21+I26</f>
        <v>153.16000000000003</v>
      </c>
      <c r="J28" s="121" t="s">
        <v>27</v>
      </c>
      <c r="K28" s="122" t="s">
        <v>28</v>
      </c>
      <c r="L28" s="123">
        <f t="shared" ref="L28:S28" si="2">L12+L21+L26</f>
        <v>0.83000000000000007</v>
      </c>
      <c r="M28" s="124">
        <f t="shared" si="2"/>
        <v>42.879999999999995</v>
      </c>
      <c r="N28" s="124">
        <f t="shared" si="2"/>
        <v>81.95</v>
      </c>
      <c r="O28" s="124">
        <f t="shared" si="2"/>
        <v>42.62</v>
      </c>
      <c r="P28" s="124">
        <f t="shared" si="2"/>
        <v>566.05999999999995</v>
      </c>
      <c r="Q28" s="124">
        <f t="shared" si="2"/>
        <v>1093.31</v>
      </c>
      <c r="R28" s="124">
        <f t="shared" si="2"/>
        <v>217.7</v>
      </c>
      <c r="S28" s="125">
        <f t="shared" si="2"/>
        <v>11.99</v>
      </c>
    </row>
    <row r="29" spans="2:20" ht="19.5" thickBot="1" x14ac:dyDescent="0.3">
      <c r="C29" s="141"/>
      <c r="D29" s="142"/>
      <c r="E29" s="142"/>
      <c r="F29" s="143"/>
      <c r="G29" s="144"/>
      <c r="H29" s="144"/>
      <c r="I29" s="144"/>
      <c r="J29" s="203">
        <f>J12+J21+J26</f>
        <v>1340.3000000000002</v>
      </c>
      <c r="K29" s="146">
        <f>K12+K21+K26</f>
        <v>0.6</v>
      </c>
      <c r="L29" s="147"/>
      <c r="M29" s="148"/>
      <c r="N29" s="148"/>
      <c r="O29" s="148"/>
      <c r="P29" s="148"/>
      <c r="Q29" s="148"/>
      <c r="R29" s="148"/>
      <c r="S29" s="149"/>
    </row>
    <row r="30" spans="2:20" ht="15.75" thickBot="1" x14ac:dyDescent="0.3">
      <c r="C30" s="150"/>
      <c r="D30" s="151"/>
      <c r="E30" s="151"/>
      <c r="F30" s="152"/>
      <c r="G30" s="153"/>
      <c r="H30" s="153"/>
      <c r="I30" s="153"/>
      <c r="J30" s="154"/>
      <c r="K30" s="154"/>
      <c r="L30" s="155"/>
      <c r="M30" s="153"/>
      <c r="N30" s="153"/>
      <c r="O30" s="153"/>
      <c r="P30" s="155"/>
      <c r="Q30" s="153"/>
      <c r="R30" s="153"/>
      <c r="S30" s="156"/>
    </row>
    <row r="31" spans="2:20" ht="15.75" thickBot="1" x14ac:dyDescent="0.3">
      <c r="C31" s="53" t="s">
        <v>104</v>
      </c>
      <c r="D31" s="54"/>
      <c r="E31" s="54"/>
      <c r="F31" s="6"/>
      <c r="G31" s="55"/>
      <c r="H31" s="55"/>
      <c r="I31" s="55"/>
      <c r="J31" s="56"/>
      <c r="K31" s="56"/>
      <c r="L31" s="57"/>
      <c r="M31" s="55"/>
      <c r="N31" s="55"/>
      <c r="O31" s="55"/>
      <c r="P31" s="57"/>
      <c r="Q31" s="55"/>
      <c r="R31" s="55"/>
      <c r="S31" s="55"/>
    </row>
    <row r="32" spans="2:20" ht="19.5" thickBot="1" x14ac:dyDescent="0.3">
      <c r="C32" s="174" t="str">
        <f>C3</f>
        <v>День       :  4</v>
      </c>
      <c r="D32" s="59"/>
      <c r="E32" s="59"/>
      <c r="F32" s="157" t="s">
        <v>17</v>
      </c>
      <c r="G32" s="158"/>
      <c r="H32" s="159" t="s">
        <v>22</v>
      </c>
      <c r="I32" s="142"/>
      <c r="J32" s="160" t="s">
        <v>23</v>
      </c>
      <c r="K32" s="160"/>
      <c r="L32" s="141"/>
      <c r="M32" s="142" t="s">
        <v>30</v>
      </c>
      <c r="N32" s="142"/>
      <c r="O32" s="142"/>
      <c r="P32" s="161" t="s">
        <v>29</v>
      </c>
      <c r="Q32" s="142"/>
      <c r="R32" s="142"/>
      <c r="S32" s="142"/>
    </row>
    <row r="33" spans="2:20" ht="19.5" thickBot="1" x14ac:dyDescent="0.3">
      <c r="C33" s="68" t="s">
        <v>42</v>
      </c>
      <c r="D33" s="69"/>
      <c r="E33" s="70"/>
      <c r="F33" s="162" t="s">
        <v>18</v>
      </c>
      <c r="G33" s="58" t="s">
        <v>19</v>
      </c>
      <c r="H33" s="56" t="s">
        <v>20</v>
      </c>
      <c r="I33" s="57" t="s">
        <v>21</v>
      </c>
      <c r="J33" s="162" t="s">
        <v>24</v>
      </c>
      <c r="K33" s="163"/>
      <c r="L33" s="164" t="s">
        <v>38</v>
      </c>
      <c r="M33" s="165" t="s">
        <v>33</v>
      </c>
      <c r="N33" s="165" t="s">
        <v>34</v>
      </c>
      <c r="O33" s="165" t="s">
        <v>35</v>
      </c>
      <c r="P33" s="164" t="s">
        <v>31</v>
      </c>
      <c r="Q33" s="165" t="s">
        <v>32</v>
      </c>
      <c r="R33" s="165" t="s">
        <v>37</v>
      </c>
      <c r="S33" s="165" t="s">
        <v>36</v>
      </c>
    </row>
    <row r="34" spans="2:20" ht="19.5" thickBot="1" x14ac:dyDescent="0.3">
      <c r="C34" s="79"/>
      <c r="D34" s="79"/>
      <c r="E34" s="80"/>
      <c r="F34" s="81"/>
      <c r="G34" s="82"/>
      <c r="H34" s="82"/>
      <c r="I34" s="82"/>
      <c r="J34" s="83"/>
      <c r="K34" s="83"/>
      <c r="L34" s="84"/>
      <c r="M34" s="82"/>
      <c r="N34" s="82"/>
      <c r="O34" s="82"/>
      <c r="P34" s="84"/>
      <c r="Q34" s="82"/>
      <c r="R34" s="82"/>
      <c r="S34" s="82"/>
    </row>
    <row r="35" spans="2:20" ht="19.5" thickBot="1" x14ac:dyDescent="0.3">
      <c r="C35" s="86" t="s">
        <v>6</v>
      </c>
      <c r="D35" s="87"/>
      <c r="E35" s="88"/>
      <c r="F35" s="89"/>
      <c r="G35" s="90"/>
      <c r="H35" s="90"/>
      <c r="I35" s="90"/>
      <c r="J35" s="91"/>
      <c r="K35" s="91"/>
      <c r="L35" s="92"/>
      <c r="M35" s="90"/>
      <c r="N35" s="90"/>
      <c r="O35" s="90"/>
      <c r="P35" s="92"/>
      <c r="Q35" s="90"/>
      <c r="R35" s="90"/>
      <c r="S35" s="90"/>
    </row>
    <row r="36" spans="2:20" ht="18.75" x14ac:dyDescent="0.25">
      <c r="B36">
        <v>173</v>
      </c>
      <c r="C36" s="94" t="s">
        <v>136</v>
      </c>
      <c r="D36" s="95"/>
      <c r="E36" s="96"/>
      <c r="F36" s="97">
        <v>215</v>
      </c>
      <c r="G36" s="98">
        <v>6.34</v>
      </c>
      <c r="H36" s="99">
        <v>11.45</v>
      </c>
      <c r="I36" s="100">
        <v>22.22</v>
      </c>
      <c r="J36" s="97">
        <v>319</v>
      </c>
      <c r="K36" s="101"/>
      <c r="L36" s="102">
        <v>0.185</v>
      </c>
      <c r="M36" s="99">
        <v>1.1399999999999999</v>
      </c>
      <c r="N36" s="99">
        <v>56.68</v>
      </c>
      <c r="O36" s="100">
        <v>45.15</v>
      </c>
      <c r="P36" s="102">
        <v>135.25</v>
      </c>
      <c r="Q36" s="99">
        <v>180.17</v>
      </c>
      <c r="R36" s="99">
        <v>46.52</v>
      </c>
      <c r="S36" s="103">
        <v>1.23</v>
      </c>
    </row>
    <row r="37" spans="2:20" ht="18.75" x14ac:dyDescent="0.3">
      <c r="B37">
        <v>382</v>
      </c>
      <c r="C37" s="7" t="s">
        <v>15</v>
      </c>
      <c r="D37" s="8"/>
      <c r="E37" s="26"/>
      <c r="F37" s="19">
        <v>200</v>
      </c>
      <c r="G37" s="20">
        <v>3.6</v>
      </c>
      <c r="H37" s="21">
        <v>2.67</v>
      </c>
      <c r="I37" s="22">
        <v>29.2</v>
      </c>
      <c r="J37" s="19">
        <v>155.19999999999999</v>
      </c>
      <c r="K37" s="16"/>
      <c r="L37" s="17">
        <v>0.03</v>
      </c>
      <c r="M37" s="14">
        <v>1.45</v>
      </c>
      <c r="N37" s="14"/>
      <c r="O37" s="15"/>
      <c r="P37" s="17">
        <v>158.66999999999999</v>
      </c>
      <c r="Q37" s="14">
        <v>132</v>
      </c>
      <c r="R37" s="14">
        <v>29.33</v>
      </c>
      <c r="S37" s="18">
        <v>2.4</v>
      </c>
      <c r="T37" s="210"/>
    </row>
    <row r="38" spans="2:20" ht="18.75" x14ac:dyDescent="0.3">
      <c r="C38" s="2" t="s">
        <v>1</v>
      </c>
      <c r="D38" s="9"/>
      <c r="E38" s="26"/>
      <c r="F38" s="19">
        <v>50</v>
      </c>
      <c r="G38" s="20">
        <v>3.95</v>
      </c>
      <c r="H38" s="21">
        <v>0.5</v>
      </c>
      <c r="I38" s="22">
        <v>24.15</v>
      </c>
      <c r="J38" s="19">
        <v>116.9</v>
      </c>
      <c r="K38" s="16"/>
      <c r="L38" s="24">
        <v>0.05</v>
      </c>
      <c r="M38" s="21"/>
      <c r="N38" s="21"/>
      <c r="O38" s="22">
        <v>0.65</v>
      </c>
      <c r="P38" s="24">
        <v>11.5</v>
      </c>
      <c r="Q38" s="21">
        <v>43.5</v>
      </c>
      <c r="R38" s="21">
        <v>16.5</v>
      </c>
      <c r="S38" s="22">
        <v>0.55000000000000004</v>
      </c>
      <c r="T38" s="210"/>
    </row>
    <row r="39" spans="2:20" ht="18.75" x14ac:dyDescent="0.3">
      <c r="C39" s="2"/>
      <c r="D39" s="9"/>
      <c r="E39" s="26"/>
      <c r="F39" s="19"/>
      <c r="G39" s="20"/>
      <c r="H39" s="21"/>
      <c r="I39" s="22"/>
      <c r="J39" s="19"/>
      <c r="K39" s="16"/>
      <c r="L39" s="24"/>
      <c r="M39" s="21"/>
      <c r="N39" s="21"/>
      <c r="O39" s="22"/>
      <c r="P39" s="24"/>
      <c r="Q39" s="21"/>
      <c r="R39" s="21"/>
      <c r="S39" s="22"/>
    </row>
    <row r="40" spans="2:20" ht="18.75" x14ac:dyDescent="0.3">
      <c r="C40" s="2"/>
      <c r="D40" s="9"/>
      <c r="E40" s="26"/>
      <c r="F40" s="19"/>
      <c r="G40" s="20"/>
      <c r="H40" s="21"/>
      <c r="I40" s="22"/>
      <c r="J40" s="19"/>
      <c r="K40" s="16"/>
      <c r="L40" s="24"/>
      <c r="M40" s="21"/>
      <c r="N40" s="21"/>
      <c r="O40" s="22"/>
      <c r="P40" s="24"/>
      <c r="Q40" s="21"/>
      <c r="R40" s="21"/>
      <c r="S40" s="22"/>
    </row>
    <row r="41" spans="2:20" ht="19.5" thickBot="1" x14ac:dyDescent="0.3">
      <c r="C41" s="37"/>
      <c r="D41" s="38"/>
      <c r="E41" s="39"/>
      <c r="F41" s="40"/>
      <c r="G41" s="41"/>
      <c r="H41" s="42"/>
      <c r="I41" s="43"/>
      <c r="J41" s="40"/>
      <c r="K41" s="101"/>
      <c r="L41" s="44"/>
      <c r="M41" s="42"/>
      <c r="N41" s="42"/>
      <c r="O41" s="43"/>
      <c r="P41" s="44"/>
      <c r="Q41" s="42"/>
      <c r="R41" s="42"/>
      <c r="S41" s="45"/>
    </row>
    <row r="42" spans="2:20" ht="19.5" thickBot="1" x14ac:dyDescent="0.3">
      <c r="C42" s="106"/>
      <c r="D42" s="107"/>
      <c r="E42" s="107" t="s">
        <v>25</v>
      </c>
      <c r="F42" s="108"/>
      <c r="G42" s="109">
        <f>SUM(G36:G41)</f>
        <v>13.89</v>
      </c>
      <c r="H42" s="109">
        <f>SUM(H36:H41)</f>
        <v>14.62</v>
      </c>
      <c r="I42" s="109">
        <f>SUM(I36:I41)</f>
        <v>75.569999999999993</v>
      </c>
      <c r="J42" s="110">
        <f>SUM(J36:J41)</f>
        <v>591.1</v>
      </c>
      <c r="K42" s="111">
        <v>0.25</v>
      </c>
      <c r="L42" s="112">
        <f t="shared" ref="L42:S42" si="3">SUM(L36:L41)</f>
        <v>0.26500000000000001</v>
      </c>
      <c r="M42" s="113">
        <f t="shared" si="3"/>
        <v>2.59</v>
      </c>
      <c r="N42" s="113">
        <f t="shared" si="3"/>
        <v>56.68</v>
      </c>
      <c r="O42" s="113">
        <f t="shared" si="3"/>
        <v>45.8</v>
      </c>
      <c r="P42" s="112">
        <f t="shared" si="3"/>
        <v>305.41999999999996</v>
      </c>
      <c r="Q42" s="113">
        <f t="shared" si="3"/>
        <v>355.66999999999996</v>
      </c>
      <c r="R42" s="113">
        <f t="shared" si="3"/>
        <v>92.35</v>
      </c>
      <c r="S42" s="114">
        <f t="shared" si="3"/>
        <v>4.18</v>
      </c>
    </row>
    <row r="43" spans="2:20" ht="19.5" thickBot="1" x14ac:dyDescent="0.3">
      <c r="C43" s="86" t="s">
        <v>5</v>
      </c>
      <c r="D43" s="126"/>
      <c r="E43" s="88"/>
      <c r="F43" s="89"/>
      <c r="G43" s="5"/>
      <c r="H43" s="5"/>
      <c r="I43" s="5"/>
      <c r="J43" s="89"/>
      <c r="K43" s="127"/>
      <c r="L43" s="128"/>
      <c r="M43" s="5"/>
      <c r="N43" s="5"/>
      <c r="O43" s="5"/>
      <c r="P43" s="128"/>
      <c r="Q43" s="5"/>
      <c r="R43" s="5"/>
      <c r="S43" s="5"/>
    </row>
    <row r="44" spans="2:20" ht="18.75" x14ac:dyDescent="0.25">
      <c r="B44">
        <v>50</v>
      </c>
      <c r="C44" s="94" t="s">
        <v>10</v>
      </c>
      <c r="D44" s="95"/>
      <c r="E44" s="96"/>
      <c r="F44" s="97">
        <v>50</v>
      </c>
      <c r="G44" s="98">
        <v>2.4700000000000002</v>
      </c>
      <c r="H44" s="99">
        <v>4.75</v>
      </c>
      <c r="I44" s="100">
        <v>3.97</v>
      </c>
      <c r="J44" s="97">
        <v>68.510000000000005</v>
      </c>
      <c r="K44" s="71"/>
      <c r="L44" s="102">
        <v>0.01</v>
      </c>
      <c r="M44" s="99">
        <v>3.66</v>
      </c>
      <c r="N44" s="99">
        <v>19.5</v>
      </c>
      <c r="O44" s="100">
        <v>1.18</v>
      </c>
      <c r="P44" s="102">
        <v>84.23</v>
      </c>
      <c r="Q44" s="99">
        <v>60.2</v>
      </c>
      <c r="R44" s="99">
        <v>13.2</v>
      </c>
      <c r="S44" s="103">
        <v>0.77</v>
      </c>
      <c r="T44" s="210"/>
    </row>
    <row r="45" spans="2:20" ht="18.75" x14ac:dyDescent="0.25">
      <c r="B45" t="s">
        <v>160</v>
      </c>
      <c r="C45" s="94" t="s">
        <v>88</v>
      </c>
      <c r="D45" s="95"/>
      <c r="E45" s="96"/>
      <c r="F45" s="97">
        <v>200</v>
      </c>
      <c r="G45" s="98">
        <v>9.32</v>
      </c>
      <c r="H45" s="99">
        <v>8.3699999999999992</v>
      </c>
      <c r="I45" s="100">
        <v>13.13</v>
      </c>
      <c r="J45" s="97">
        <v>160.78</v>
      </c>
      <c r="K45" s="71"/>
      <c r="L45" s="102">
        <v>0.11</v>
      </c>
      <c r="M45" s="99">
        <v>6.88</v>
      </c>
      <c r="N45" s="99">
        <v>15</v>
      </c>
      <c r="O45" s="100">
        <v>0.88</v>
      </c>
      <c r="P45" s="102">
        <v>31.65</v>
      </c>
      <c r="Q45" s="99">
        <v>175.7</v>
      </c>
      <c r="R45" s="99">
        <v>46.05</v>
      </c>
      <c r="S45" s="103">
        <v>1.25</v>
      </c>
      <c r="T45" s="210"/>
    </row>
    <row r="46" spans="2:20" ht="18.75" x14ac:dyDescent="0.25">
      <c r="B46">
        <v>259</v>
      </c>
      <c r="C46" s="37" t="s">
        <v>75</v>
      </c>
      <c r="D46" s="38"/>
      <c r="E46" s="39"/>
      <c r="F46" s="40">
        <v>260</v>
      </c>
      <c r="G46" s="41">
        <v>20.25</v>
      </c>
      <c r="H46" s="42">
        <v>28.94</v>
      </c>
      <c r="I46" s="43">
        <v>14.85</v>
      </c>
      <c r="J46" s="40">
        <v>416.17</v>
      </c>
      <c r="K46" s="71"/>
      <c r="L46" s="44">
        <v>0.45</v>
      </c>
      <c r="M46" s="42">
        <v>31.19</v>
      </c>
      <c r="N46" s="42"/>
      <c r="O46" s="43">
        <v>1.79</v>
      </c>
      <c r="P46" s="44">
        <v>119.1</v>
      </c>
      <c r="Q46" s="42">
        <v>427.29</v>
      </c>
      <c r="R46" s="42">
        <v>62.99</v>
      </c>
      <c r="S46" s="45">
        <v>4.9400000000000004</v>
      </c>
    </row>
    <row r="47" spans="2:20" ht="18.75" x14ac:dyDescent="0.25">
      <c r="B47">
        <v>342</v>
      </c>
      <c r="C47" s="37" t="s">
        <v>49</v>
      </c>
      <c r="D47" s="38"/>
      <c r="E47" s="39"/>
      <c r="F47" s="40">
        <v>200</v>
      </c>
      <c r="G47" s="41">
        <v>0.16</v>
      </c>
      <c r="H47" s="42">
        <v>0.16</v>
      </c>
      <c r="I47" s="43">
        <v>23.88</v>
      </c>
      <c r="J47" s="40">
        <v>97.6</v>
      </c>
      <c r="K47" s="71"/>
      <c r="L47" s="44">
        <v>0.01</v>
      </c>
      <c r="M47" s="42">
        <v>1.8</v>
      </c>
      <c r="N47" s="42"/>
      <c r="O47" s="43"/>
      <c r="P47" s="44">
        <v>6.4</v>
      </c>
      <c r="Q47" s="42">
        <v>4.4000000000000004</v>
      </c>
      <c r="R47" s="42">
        <v>3.6</v>
      </c>
      <c r="S47" s="45">
        <v>0.18</v>
      </c>
    </row>
    <row r="48" spans="2:20" ht="18.75" x14ac:dyDescent="0.3">
      <c r="C48" s="10" t="s">
        <v>41</v>
      </c>
      <c r="D48" s="11"/>
      <c r="E48" s="26"/>
      <c r="F48" s="19">
        <v>60</v>
      </c>
      <c r="G48" s="20">
        <v>3.36</v>
      </c>
      <c r="H48" s="21">
        <v>0.66</v>
      </c>
      <c r="I48" s="22">
        <v>29.64</v>
      </c>
      <c r="J48" s="19">
        <v>137.94</v>
      </c>
      <c r="K48" s="23"/>
      <c r="L48" s="17">
        <v>7.0000000000000007E-2</v>
      </c>
      <c r="M48" s="14"/>
      <c r="N48" s="14"/>
      <c r="O48" s="15">
        <v>0.54</v>
      </c>
      <c r="P48" s="17">
        <v>13.8</v>
      </c>
      <c r="Q48" s="14">
        <v>63.6</v>
      </c>
      <c r="R48" s="14">
        <v>15</v>
      </c>
      <c r="S48" s="15">
        <v>1.86</v>
      </c>
    </row>
    <row r="49" spans="2:20" ht="18.75" x14ac:dyDescent="0.3">
      <c r="C49" s="10" t="s">
        <v>1</v>
      </c>
      <c r="D49" s="11"/>
      <c r="E49" s="26"/>
      <c r="F49" s="19">
        <v>30</v>
      </c>
      <c r="G49" s="20">
        <v>2.37</v>
      </c>
      <c r="H49" s="21">
        <v>0.3</v>
      </c>
      <c r="I49" s="22">
        <v>14.49</v>
      </c>
      <c r="J49" s="19">
        <v>70.14</v>
      </c>
      <c r="K49" s="23"/>
      <c r="L49" s="24">
        <v>0.03</v>
      </c>
      <c r="M49" s="21"/>
      <c r="N49" s="21"/>
      <c r="O49" s="22">
        <v>0.39</v>
      </c>
      <c r="P49" s="24">
        <v>6.9</v>
      </c>
      <c r="Q49" s="21">
        <v>26.1</v>
      </c>
      <c r="R49" s="21">
        <v>9.9</v>
      </c>
      <c r="S49" s="22">
        <v>0.33</v>
      </c>
    </row>
    <row r="50" spans="2:20" ht="19.5" thickBot="1" x14ac:dyDescent="0.3">
      <c r="C50" s="37"/>
      <c r="D50" s="38"/>
      <c r="E50" s="39"/>
      <c r="F50" s="40"/>
      <c r="G50" s="41"/>
      <c r="H50" s="42"/>
      <c r="I50" s="43"/>
      <c r="J50" s="40"/>
      <c r="K50" s="101"/>
      <c r="L50" s="102"/>
      <c r="M50" s="99"/>
      <c r="N50" s="99"/>
      <c r="O50" s="100"/>
      <c r="P50" s="102"/>
      <c r="Q50" s="99"/>
      <c r="R50" s="99"/>
      <c r="S50" s="103"/>
    </row>
    <row r="51" spans="2:20" ht="19.5" thickBot="1" x14ac:dyDescent="0.3">
      <c r="C51" s="166"/>
      <c r="D51" s="167"/>
      <c r="E51" s="107" t="s">
        <v>25</v>
      </c>
      <c r="F51" s="117"/>
      <c r="G51" s="113">
        <f>SUM(G44:G50)</f>
        <v>37.929999999999993</v>
      </c>
      <c r="H51" s="113">
        <f>SUM(H44:H50)</f>
        <v>43.179999999999993</v>
      </c>
      <c r="I51" s="113">
        <f>SUM(I44:I50)</f>
        <v>99.96</v>
      </c>
      <c r="J51" s="118">
        <f>SUM(J44:J50)</f>
        <v>951.14</v>
      </c>
      <c r="K51" s="190">
        <v>0.35</v>
      </c>
      <c r="L51" s="112">
        <f t="shared" ref="L51:S51" si="4">SUM(L44:L50)</f>
        <v>0.68000000000000016</v>
      </c>
      <c r="M51" s="113">
        <f t="shared" si="4"/>
        <v>43.53</v>
      </c>
      <c r="N51" s="113">
        <f t="shared" si="4"/>
        <v>34.5</v>
      </c>
      <c r="O51" s="113">
        <f t="shared" si="4"/>
        <v>4.78</v>
      </c>
      <c r="P51" s="112">
        <f t="shared" si="4"/>
        <v>262.08</v>
      </c>
      <c r="Q51" s="113">
        <f t="shared" si="4"/>
        <v>757.29000000000008</v>
      </c>
      <c r="R51" s="113">
        <f t="shared" si="4"/>
        <v>150.74</v>
      </c>
      <c r="S51" s="114">
        <f t="shared" si="4"/>
        <v>9.33</v>
      </c>
    </row>
    <row r="52" spans="2:20" ht="19.5" thickBot="1" x14ac:dyDescent="0.3">
      <c r="C52" s="168"/>
      <c r="D52" s="88"/>
      <c r="E52" s="88"/>
      <c r="F52" s="89"/>
      <c r="G52" s="165"/>
      <c r="H52" s="165"/>
      <c r="I52" s="165"/>
      <c r="J52" s="127"/>
      <c r="K52" s="136"/>
      <c r="L52" s="164"/>
      <c r="M52" s="165"/>
      <c r="N52" s="165"/>
      <c r="O52" s="165"/>
      <c r="P52" s="164"/>
      <c r="Q52" s="165"/>
      <c r="R52" s="165"/>
      <c r="S52" s="165"/>
    </row>
    <row r="53" spans="2:20" ht="19.5" thickBot="1" x14ac:dyDescent="0.3">
      <c r="C53" s="68"/>
      <c r="D53" s="126"/>
      <c r="E53" s="88"/>
      <c r="F53" s="131"/>
      <c r="G53" s="132"/>
      <c r="H53" s="132"/>
      <c r="I53" s="132"/>
      <c r="J53" s="131"/>
      <c r="K53" s="71"/>
      <c r="L53" s="133"/>
      <c r="M53" s="132"/>
      <c r="N53" s="132"/>
      <c r="O53" s="132"/>
      <c r="P53" s="133"/>
      <c r="Q53" s="132"/>
      <c r="R53" s="132"/>
      <c r="S53" s="132"/>
    </row>
    <row r="54" spans="2:20" ht="18.75" x14ac:dyDescent="0.3">
      <c r="C54" s="7"/>
      <c r="D54" s="8"/>
      <c r="E54" s="26"/>
      <c r="F54" s="19"/>
      <c r="G54" s="20"/>
      <c r="H54" s="21"/>
      <c r="I54" s="22"/>
      <c r="J54" s="19"/>
      <c r="K54" s="16"/>
      <c r="L54" s="17"/>
      <c r="M54" s="14"/>
      <c r="N54" s="14"/>
      <c r="O54" s="15"/>
      <c r="P54" s="17"/>
      <c r="Q54" s="14"/>
      <c r="R54" s="14"/>
      <c r="S54" s="18"/>
    </row>
    <row r="55" spans="2:20" ht="18.75" x14ac:dyDescent="0.3">
      <c r="B55" s="210"/>
      <c r="C55" s="2"/>
      <c r="D55" s="9"/>
      <c r="E55" s="26"/>
      <c r="F55" s="19"/>
      <c r="G55" s="20"/>
      <c r="H55" s="21"/>
      <c r="I55" s="22"/>
      <c r="J55" s="19"/>
      <c r="K55" s="16"/>
      <c r="L55" s="24"/>
      <c r="M55" s="21"/>
      <c r="N55" s="21"/>
      <c r="O55" s="22"/>
      <c r="P55" s="24"/>
      <c r="Q55" s="21"/>
      <c r="R55" s="21"/>
      <c r="S55" s="22"/>
    </row>
    <row r="56" spans="2:20" ht="19.5" thickBot="1" x14ac:dyDescent="0.35">
      <c r="C56" s="2"/>
      <c r="D56" s="9"/>
      <c r="E56" s="8"/>
      <c r="F56" s="19"/>
      <c r="G56" s="20"/>
      <c r="H56" s="21"/>
      <c r="I56" s="22"/>
      <c r="J56" s="19"/>
      <c r="K56" s="16"/>
      <c r="L56" s="17"/>
      <c r="M56" s="14"/>
      <c r="N56" s="14"/>
      <c r="O56" s="15"/>
      <c r="P56" s="17"/>
      <c r="Q56" s="14"/>
      <c r="R56" s="14"/>
      <c r="S56" s="18"/>
    </row>
    <row r="57" spans="2:20" ht="19.5" thickBot="1" x14ac:dyDescent="0.3">
      <c r="C57" s="30"/>
      <c r="D57" s="31"/>
      <c r="E57" s="30"/>
      <c r="F57" s="32"/>
      <c r="G57" s="33"/>
      <c r="H57" s="33"/>
      <c r="I57" s="33"/>
      <c r="J57" s="32"/>
      <c r="K57" s="48"/>
      <c r="L57" s="35"/>
      <c r="M57" s="138"/>
      <c r="N57" s="138"/>
      <c r="O57" s="36"/>
      <c r="P57" s="169"/>
      <c r="Q57" s="138"/>
      <c r="R57" s="138"/>
      <c r="S57" s="170"/>
    </row>
    <row r="58" spans="2:20" ht="19.5" thickBot="1" x14ac:dyDescent="0.3">
      <c r="C58" s="30"/>
      <c r="D58" s="31"/>
      <c r="E58" s="31"/>
      <c r="F58" s="32"/>
      <c r="G58" s="33"/>
      <c r="H58" s="33"/>
      <c r="I58" s="33"/>
      <c r="J58" s="32"/>
      <c r="K58" s="34"/>
      <c r="L58" s="137"/>
      <c r="M58" s="138"/>
      <c r="N58" s="138"/>
      <c r="O58" s="36"/>
      <c r="P58" s="139"/>
      <c r="Q58" s="138"/>
      <c r="R58" s="138"/>
      <c r="S58" s="170"/>
    </row>
    <row r="59" spans="2:20" ht="19.5" thickBot="1" x14ac:dyDescent="0.3">
      <c r="C59" s="194"/>
      <c r="D59" s="70"/>
      <c r="E59" s="70" t="s">
        <v>45</v>
      </c>
      <c r="F59" s="119"/>
      <c r="G59" s="69">
        <v>57.88</v>
      </c>
      <c r="H59" s="69">
        <f>H42+H51+H57</f>
        <v>57.79999999999999</v>
      </c>
      <c r="I59" s="120">
        <f>I42+I51+I57</f>
        <v>175.52999999999997</v>
      </c>
      <c r="J59" s="121" t="s">
        <v>27</v>
      </c>
      <c r="K59" s="171" t="s">
        <v>28</v>
      </c>
      <c r="L59" s="192">
        <f t="shared" ref="L59:S59" si="5">L42+L51+L57</f>
        <v>0.94500000000000017</v>
      </c>
      <c r="M59" s="195">
        <f t="shared" si="5"/>
        <v>46.120000000000005</v>
      </c>
      <c r="N59" s="195">
        <f t="shared" si="5"/>
        <v>91.18</v>
      </c>
      <c r="O59" s="195">
        <f t="shared" si="5"/>
        <v>50.58</v>
      </c>
      <c r="P59" s="195">
        <f t="shared" si="5"/>
        <v>567.5</v>
      </c>
      <c r="Q59" s="195">
        <f t="shared" si="5"/>
        <v>1112.96</v>
      </c>
      <c r="R59" s="195">
        <f t="shared" si="5"/>
        <v>243.09</v>
      </c>
      <c r="S59" s="196">
        <f t="shared" si="5"/>
        <v>13.51</v>
      </c>
    </row>
    <row r="60" spans="2:20" ht="19.5" thickBot="1" x14ac:dyDescent="0.3">
      <c r="C60" s="141"/>
      <c r="D60" s="142"/>
      <c r="E60" s="142"/>
      <c r="F60" s="143"/>
      <c r="G60" s="144"/>
      <c r="H60" s="144"/>
      <c r="I60" s="144"/>
      <c r="J60" s="145">
        <f>J42+J51+J57</f>
        <v>1542.24</v>
      </c>
      <c r="K60" s="191">
        <f>K42+K51+K57</f>
        <v>0.6</v>
      </c>
      <c r="L60" s="172"/>
      <c r="M60" s="148"/>
      <c r="N60" s="148"/>
      <c r="O60" s="148"/>
      <c r="P60" s="148"/>
      <c r="Q60" s="148"/>
      <c r="R60" s="148"/>
      <c r="S60" s="173"/>
      <c r="T60" s="202"/>
    </row>
  </sheetData>
  <pageMargins left="0.7" right="0.7" top="0.75" bottom="0.75" header="0.3" footer="0.3"/>
  <pageSetup paperSize="9" scale="44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  <pageSetUpPr fitToPage="1"/>
  </sheetPr>
  <dimension ref="B2:V63"/>
  <sheetViews>
    <sheetView showWhiteSpace="0" zoomScale="75" zoomScaleNormal="75" workbookViewId="0">
      <selection activeCell="B19" sqref="B19"/>
    </sheetView>
  </sheetViews>
  <sheetFormatPr defaultRowHeight="15" x14ac:dyDescent="0.25"/>
  <cols>
    <col min="2" max="2" width="9.28515625" bestFit="1" customWidth="1"/>
    <col min="3" max="3" width="13.5703125" bestFit="1" customWidth="1"/>
    <col min="5" max="5" width="36.28515625" customWidth="1"/>
    <col min="6" max="8" width="9.28515625" bestFit="1" customWidth="1"/>
    <col min="9" max="9" width="11.28515625" customWidth="1"/>
    <col min="10" max="10" width="10.7109375" bestFit="1" customWidth="1"/>
    <col min="11" max="11" width="12.28515625" customWidth="1"/>
    <col min="12" max="15" width="9.28515625" bestFit="1" customWidth="1"/>
    <col min="16" max="16" width="10.140625" customWidth="1"/>
    <col min="17" max="17" width="11.140625" customWidth="1"/>
    <col min="18" max="19" width="9.28515625" bestFit="1" customWidth="1"/>
  </cols>
  <sheetData>
    <row r="2" spans="2:20" thickBot="1" x14ac:dyDescent="0.3"/>
    <row r="3" spans="2:20" ht="15.75" thickBot="1" x14ac:dyDescent="0.3">
      <c r="C3" s="53" t="s">
        <v>104</v>
      </c>
      <c r="D3" s="54"/>
      <c r="E3" s="54"/>
      <c r="F3" s="6"/>
      <c r="G3" s="55"/>
      <c r="H3" s="55"/>
      <c r="I3" s="55"/>
      <c r="J3" s="56"/>
      <c r="K3" s="56"/>
      <c r="L3" s="57"/>
      <c r="M3" s="55"/>
      <c r="N3" s="55"/>
      <c r="O3" s="55"/>
      <c r="P3" s="57"/>
      <c r="Q3" s="55"/>
      <c r="R3" s="55"/>
      <c r="S3" s="58"/>
    </row>
    <row r="4" spans="2:20" ht="19.5" thickBot="1" x14ac:dyDescent="0.3">
      <c r="C4" s="174" t="s">
        <v>111</v>
      </c>
      <c r="D4" s="59"/>
      <c r="E4" s="59"/>
      <c r="F4" s="60" t="s">
        <v>17</v>
      </c>
      <c r="G4" s="61"/>
      <c r="H4" s="62" t="s">
        <v>22</v>
      </c>
      <c r="I4" s="63"/>
      <c r="J4" s="64" t="s">
        <v>23</v>
      </c>
      <c r="K4" s="64"/>
      <c r="L4" s="65"/>
      <c r="M4" s="63" t="s">
        <v>30</v>
      </c>
      <c r="N4" s="63"/>
      <c r="O4" s="63"/>
      <c r="P4" s="66" t="s">
        <v>29</v>
      </c>
      <c r="Q4" s="63"/>
      <c r="R4" s="63"/>
      <c r="S4" s="67"/>
    </row>
    <row r="5" spans="2:20" ht="19.5" thickBot="1" x14ac:dyDescent="0.3">
      <c r="C5" s="68" t="s">
        <v>44</v>
      </c>
      <c r="D5" s="69"/>
      <c r="E5" s="70"/>
      <c r="F5" s="71" t="s">
        <v>18</v>
      </c>
      <c r="G5" s="72" t="s">
        <v>19</v>
      </c>
      <c r="H5" s="73" t="s">
        <v>20</v>
      </c>
      <c r="I5" s="74" t="s">
        <v>21</v>
      </c>
      <c r="J5" s="71" t="s">
        <v>24</v>
      </c>
      <c r="K5" s="75"/>
      <c r="L5" s="76" t="s">
        <v>38</v>
      </c>
      <c r="M5" s="77" t="s">
        <v>33</v>
      </c>
      <c r="N5" s="77" t="s">
        <v>34</v>
      </c>
      <c r="O5" s="77" t="s">
        <v>35</v>
      </c>
      <c r="P5" s="76" t="s">
        <v>31</v>
      </c>
      <c r="Q5" s="77" t="s">
        <v>32</v>
      </c>
      <c r="R5" s="77" t="s">
        <v>37</v>
      </c>
      <c r="S5" s="78" t="s">
        <v>36</v>
      </c>
    </row>
    <row r="6" spans="2:20" ht="19.7" thickBot="1" x14ac:dyDescent="0.3">
      <c r="C6" s="79"/>
      <c r="D6" s="79"/>
      <c r="E6" s="80"/>
      <c r="F6" s="81"/>
      <c r="G6" s="82"/>
      <c r="H6" s="82"/>
      <c r="I6" s="82"/>
      <c r="J6" s="83"/>
      <c r="K6" s="83"/>
      <c r="L6" s="84"/>
      <c r="M6" s="82"/>
      <c r="N6" s="82"/>
      <c r="O6" s="82"/>
      <c r="P6" s="84"/>
      <c r="Q6" s="82"/>
      <c r="R6" s="82"/>
      <c r="S6" s="85"/>
    </row>
    <row r="7" spans="2:20" ht="19.5" thickBot="1" x14ac:dyDescent="0.3">
      <c r="C7" s="86" t="s">
        <v>6</v>
      </c>
      <c r="D7" s="87"/>
      <c r="E7" s="88"/>
      <c r="F7" s="89"/>
      <c r="G7" s="90"/>
      <c r="H7" s="90"/>
      <c r="I7" s="90"/>
      <c r="J7" s="91"/>
      <c r="K7" s="91"/>
      <c r="L7" s="92"/>
      <c r="M7" s="90"/>
      <c r="N7" s="90"/>
      <c r="O7" s="90"/>
      <c r="P7" s="92"/>
      <c r="Q7" s="90"/>
      <c r="R7" s="90"/>
      <c r="S7" s="93"/>
    </row>
    <row r="8" spans="2:20" ht="18.75" x14ac:dyDescent="0.3">
      <c r="B8">
        <v>243</v>
      </c>
      <c r="C8" s="7" t="s">
        <v>91</v>
      </c>
      <c r="D8" s="8"/>
      <c r="E8" s="8"/>
      <c r="F8" s="12">
        <v>50</v>
      </c>
      <c r="G8" s="13">
        <v>4.7</v>
      </c>
      <c r="H8" s="14">
        <v>4.17</v>
      </c>
      <c r="I8" s="15">
        <v>0.4</v>
      </c>
      <c r="J8" s="12">
        <v>80.569999999999993</v>
      </c>
      <c r="K8" s="16"/>
      <c r="L8" s="17"/>
      <c r="M8" s="14"/>
      <c r="N8" s="14"/>
      <c r="O8" s="15">
        <v>0.3</v>
      </c>
      <c r="P8" s="17">
        <v>9.6</v>
      </c>
      <c r="Q8" s="14">
        <v>49.3</v>
      </c>
      <c r="R8" s="14">
        <v>5.3</v>
      </c>
      <c r="S8" s="18">
        <v>0.6</v>
      </c>
    </row>
    <row r="9" spans="2:20" ht="18.75" x14ac:dyDescent="0.3">
      <c r="B9">
        <v>321</v>
      </c>
      <c r="C9" s="7" t="s">
        <v>76</v>
      </c>
      <c r="D9" s="8"/>
      <c r="E9" s="26"/>
      <c r="F9" s="19">
        <v>155</v>
      </c>
      <c r="G9" s="20">
        <v>5.49</v>
      </c>
      <c r="H9" s="21">
        <v>7.4</v>
      </c>
      <c r="I9" s="22">
        <v>25.31</v>
      </c>
      <c r="J9" s="19">
        <v>267.64</v>
      </c>
      <c r="K9" s="16"/>
      <c r="L9" s="17">
        <v>6.2E-2</v>
      </c>
      <c r="M9" s="14">
        <v>33.479999999999997</v>
      </c>
      <c r="N9" s="14"/>
      <c r="O9" s="15">
        <v>1.7</v>
      </c>
      <c r="P9" s="17">
        <v>117.49</v>
      </c>
      <c r="Q9" s="14">
        <v>92.22</v>
      </c>
      <c r="R9" s="14">
        <v>44.33</v>
      </c>
      <c r="S9" s="18">
        <v>3.56</v>
      </c>
    </row>
    <row r="10" spans="2:20" ht="18.75" x14ac:dyDescent="0.3">
      <c r="B10">
        <v>375</v>
      </c>
      <c r="C10" s="37" t="s">
        <v>144</v>
      </c>
      <c r="D10" s="9"/>
      <c r="E10" s="8"/>
      <c r="F10" s="19">
        <v>200</v>
      </c>
      <c r="G10" s="20">
        <v>5.2999999999999999E-2</v>
      </c>
      <c r="H10" s="21">
        <v>0.01</v>
      </c>
      <c r="I10" s="22">
        <v>9.32</v>
      </c>
      <c r="J10" s="19">
        <v>37.33</v>
      </c>
      <c r="K10" s="16"/>
      <c r="L10" s="17"/>
      <c r="M10" s="14">
        <v>2.7E-2</v>
      </c>
      <c r="N10" s="14"/>
      <c r="O10" s="15"/>
      <c r="P10" s="17">
        <v>10.67</v>
      </c>
      <c r="Q10" s="14">
        <v>2.13</v>
      </c>
      <c r="R10" s="14">
        <v>1.2</v>
      </c>
      <c r="S10" s="18">
        <v>0.25</v>
      </c>
      <c r="T10" s="210"/>
    </row>
    <row r="11" spans="2:20" ht="18.75" x14ac:dyDescent="0.25">
      <c r="C11" s="104" t="s">
        <v>1</v>
      </c>
      <c r="D11" s="105"/>
      <c r="E11" s="105"/>
      <c r="F11" s="40">
        <v>40</v>
      </c>
      <c r="G11" s="41">
        <v>3.16</v>
      </c>
      <c r="H11" s="42">
        <v>0.4</v>
      </c>
      <c r="I11" s="43">
        <v>19.32</v>
      </c>
      <c r="J11" s="40">
        <v>93.52</v>
      </c>
      <c r="K11" s="101"/>
      <c r="L11" s="102">
        <v>0.04</v>
      </c>
      <c r="M11" s="99"/>
      <c r="N11" s="99"/>
      <c r="O11" s="100">
        <v>0.52</v>
      </c>
      <c r="P11" s="102">
        <v>9.1999999999999993</v>
      </c>
      <c r="Q11" s="99">
        <v>34.799999999999997</v>
      </c>
      <c r="R11" s="99">
        <v>13.2</v>
      </c>
      <c r="S11" s="103">
        <v>0.44</v>
      </c>
      <c r="T11" s="210"/>
    </row>
    <row r="12" spans="2:20" ht="18.75" x14ac:dyDescent="0.25">
      <c r="C12" s="104"/>
      <c r="D12" s="105"/>
      <c r="E12" s="105"/>
      <c r="F12" s="40"/>
      <c r="G12" s="41"/>
      <c r="H12" s="42"/>
      <c r="I12" s="43"/>
      <c r="J12" s="40"/>
      <c r="K12" s="101"/>
      <c r="L12" s="102"/>
      <c r="M12" s="99"/>
      <c r="N12" s="99"/>
      <c r="O12" s="100"/>
      <c r="P12" s="102"/>
      <c r="Q12" s="99"/>
      <c r="R12" s="99"/>
      <c r="S12" s="103"/>
    </row>
    <row r="13" spans="2:20" ht="19.7" thickBot="1" x14ac:dyDescent="0.3">
      <c r="C13" s="37"/>
      <c r="D13" s="38"/>
      <c r="E13" s="39"/>
      <c r="F13" s="40"/>
      <c r="G13" s="41"/>
      <c r="H13" s="42"/>
      <c r="I13" s="43"/>
      <c r="J13" s="40"/>
      <c r="K13" s="101"/>
      <c r="L13" s="44"/>
      <c r="M13" s="42"/>
      <c r="N13" s="42"/>
      <c r="O13" s="43"/>
      <c r="P13" s="44"/>
      <c r="Q13" s="42"/>
      <c r="R13" s="42"/>
      <c r="S13" s="45"/>
    </row>
    <row r="14" spans="2:20" ht="19.5" thickBot="1" x14ac:dyDescent="0.3">
      <c r="C14" s="106"/>
      <c r="D14" s="107"/>
      <c r="E14" s="107" t="s">
        <v>25</v>
      </c>
      <c r="F14" s="108"/>
      <c r="G14" s="109">
        <f>SUM(G8:G13)</f>
        <v>13.403000000000002</v>
      </c>
      <c r="H14" s="109">
        <f>SUM(H8:H13)</f>
        <v>11.98</v>
      </c>
      <c r="I14" s="109">
        <f>SUM(I8:I13)</f>
        <v>54.35</v>
      </c>
      <c r="J14" s="110">
        <f>SUM(J8:J13)</f>
        <v>479.05999999999995</v>
      </c>
      <c r="K14" s="111">
        <v>0.25</v>
      </c>
      <c r="L14" s="112">
        <f t="shared" ref="L14:S14" si="0">SUM(L8:L13)</f>
        <v>0.10200000000000001</v>
      </c>
      <c r="M14" s="113">
        <f t="shared" si="0"/>
        <v>33.506999999999998</v>
      </c>
      <c r="N14" s="113">
        <f t="shared" si="0"/>
        <v>0</v>
      </c>
      <c r="O14" s="113">
        <f t="shared" si="0"/>
        <v>2.52</v>
      </c>
      <c r="P14" s="112">
        <f t="shared" si="0"/>
        <v>146.95999999999998</v>
      </c>
      <c r="Q14" s="113">
        <f t="shared" si="0"/>
        <v>178.45</v>
      </c>
      <c r="R14" s="113">
        <f t="shared" si="0"/>
        <v>64.03</v>
      </c>
      <c r="S14" s="114">
        <f t="shared" si="0"/>
        <v>4.8500000000000005</v>
      </c>
    </row>
    <row r="15" spans="2:20" ht="19.5" thickBot="1" x14ac:dyDescent="0.3">
      <c r="C15" s="86" t="s">
        <v>5</v>
      </c>
      <c r="D15" s="126"/>
      <c r="E15" s="88"/>
      <c r="F15" s="89"/>
      <c r="G15" s="5"/>
      <c r="H15" s="5"/>
      <c r="I15" s="5"/>
      <c r="J15" s="89"/>
      <c r="K15" s="127"/>
      <c r="L15" s="128"/>
      <c r="M15" s="5"/>
      <c r="N15" s="5"/>
      <c r="O15" s="5"/>
      <c r="P15" s="128"/>
      <c r="Q15" s="5"/>
      <c r="R15" s="5"/>
      <c r="S15" s="129"/>
    </row>
    <row r="16" spans="2:20" ht="18.75" x14ac:dyDescent="0.25">
      <c r="B16">
        <v>23</v>
      </c>
      <c r="C16" s="94" t="s">
        <v>77</v>
      </c>
      <c r="D16" s="95"/>
      <c r="E16" s="96"/>
      <c r="F16" s="97">
        <v>50</v>
      </c>
      <c r="G16" s="98">
        <v>0.56000000000000005</v>
      </c>
      <c r="H16" s="99">
        <v>3.09</v>
      </c>
      <c r="I16" s="100">
        <v>2.31</v>
      </c>
      <c r="J16" s="97">
        <v>39.28</v>
      </c>
      <c r="K16" s="71"/>
      <c r="L16" s="102">
        <v>4.4999999999999998E-2</v>
      </c>
      <c r="M16" s="99">
        <v>10.15</v>
      </c>
      <c r="N16" s="99"/>
      <c r="O16" s="100">
        <v>1.69</v>
      </c>
      <c r="P16" s="102">
        <v>8.61</v>
      </c>
      <c r="Q16" s="99">
        <v>16.059999999999999</v>
      </c>
      <c r="R16" s="99">
        <v>8.81</v>
      </c>
      <c r="S16" s="103">
        <v>0.42</v>
      </c>
    </row>
    <row r="17" spans="2:20" ht="18.75" x14ac:dyDescent="0.25">
      <c r="B17">
        <v>98</v>
      </c>
      <c r="C17" s="94" t="s">
        <v>74</v>
      </c>
      <c r="D17" s="95"/>
      <c r="E17" s="96"/>
      <c r="F17" s="97">
        <v>200</v>
      </c>
      <c r="G17" s="98">
        <v>2.7</v>
      </c>
      <c r="H17" s="99">
        <v>2.78</v>
      </c>
      <c r="I17" s="100">
        <v>10.58</v>
      </c>
      <c r="J17" s="97">
        <v>90.68</v>
      </c>
      <c r="K17" s="71"/>
      <c r="L17" s="102">
        <v>0.06</v>
      </c>
      <c r="M17" s="99">
        <v>10</v>
      </c>
      <c r="N17" s="99"/>
      <c r="O17" s="100"/>
      <c r="P17" s="102">
        <v>49.25</v>
      </c>
      <c r="Q17" s="99">
        <v>222.5</v>
      </c>
      <c r="R17" s="99">
        <v>26.5</v>
      </c>
      <c r="S17" s="103">
        <v>0.78</v>
      </c>
      <c r="T17" s="210"/>
    </row>
    <row r="18" spans="2:20" ht="18.75" x14ac:dyDescent="0.25">
      <c r="B18">
        <v>284</v>
      </c>
      <c r="C18" s="37" t="s">
        <v>62</v>
      </c>
      <c r="D18" s="38"/>
      <c r="E18" s="39"/>
      <c r="F18" s="40">
        <v>195</v>
      </c>
      <c r="G18" s="41">
        <v>16.05</v>
      </c>
      <c r="H18" s="42">
        <v>8.11</v>
      </c>
      <c r="I18" s="43">
        <v>28.45</v>
      </c>
      <c r="J18" s="40">
        <v>248.26</v>
      </c>
      <c r="K18" s="71"/>
      <c r="L18" s="44">
        <v>0.17</v>
      </c>
      <c r="M18" s="42">
        <v>1.47</v>
      </c>
      <c r="N18" s="42">
        <v>73.13</v>
      </c>
      <c r="O18" s="43">
        <v>1.0900000000000001</v>
      </c>
      <c r="P18" s="44">
        <v>200.6</v>
      </c>
      <c r="Q18" s="42">
        <v>448.4</v>
      </c>
      <c r="R18" s="42">
        <v>68.37</v>
      </c>
      <c r="S18" s="45">
        <v>2.9</v>
      </c>
    </row>
    <row r="19" spans="2:20" ht="18.75" x14ac:dyDescent="0.25">
      <c r="B19">
        <v>349</v>
      </c>
      <c r="C19" s="37" t="s">
        <v>99</v>
      </c>
      <c r="D19" s="38"/>
      <c r="E19" s="39"/>
      <c r="F19" s="40">
        <v>200</v>
      </c>
      <c r="G19" s="41">
        <v>1.1599999999999999</v>
      </c>
      <c r="H19" s="42">
        <v>0.3</v>
      </c>
      <c r="I19" s="43">
        <v>47.26</v>
      </c>
      <c r="J19" s="40">
        <v>196.38</v>
      </c>
      <c r="K19" s="71"/>
      <c r="L19" s="44">
        <v>2E-3</v>
      </c>
      <c r="M19" s="42">
        <v>0.8</v>
      </c>
      <c r="N19" s="42"/>
      <c r="O19" s="43">
        <v>0.2</v>
      </c>
      <c r="P19" s="44">
        <v>5.84</v>
      </c>
      <c r="Q19" s="42">
        <v>46</v>
      </c>
      <c r="R19" s="42">
        <v>33</v>
      </c>
      <c r="S19" s="45">
        <v>0.96</v>
      </c>
    </row>
    <row r="20" spans="2:20" ht="18.75" x14ac:dyDescent="0.25">
      <c r="C20" s="37" t="s">
        <v>1</v>
      </c>
      <c r="D20" s="38"/>
      <c r="E20" s="40"/>
      <c r="F20" s="40">
        <v>40</v>
      </c>
      <c r="G20" s="41">
        <v>2.2400000000000002</v>
      </c>
      <c r="H20" s="42">
        <v>0.44</v>
      </c>
      <c r="I20" s="43">
        <v>19.760000000000002</v>
      </c>
      <c r="J20" s="40">
        <v>91.96</v>
      </c>
      <c r="K20" s="71"/>
      <c r="L20" s="44">
        <v>0.04</v>
      </c>
      <c r="M20" s="42"/>
      <c r="N20" s="42"/>
      <c r="O20" s="43">
        <v>0.36</v>
      </c>
      <c r="P20" s="44">
        <v>9.1999999999999993</v>
      </c>
      <c r="Q20" s="42">
        <v>42.4</v>
      </c>
      <c r="R20" s="42">
        <v>10</v>
      </c>
      <c r="S20" s="45">
        <v>1.24</v>
      </c>
    </row>
    <row r="21" spans="2:20" ht="18.75" x14ac:dyDescent="0.25">
      <c r="C21" s="37" t="s">
        <v>41</v>
      </c>
      <c r="D21" s="38"/>
      <c r="E21" s="40"/>
      <c r="F21" s="40">
        <v>20</v>
      </c>
      <c r="G21" s="41">
        <v>1.58</v>
      </c>
      <c r="H21" s="42">
        <v>0.2</v>
      </c>
      <c r="I21" s="43">
        <v>9.66</v>
      </c>
      <c r="J21" s="40">
        <v>46.76</v>
      </c>
      <c r="K21" s="101"/>
      <c r="L21" s="102">
        <v>0.02</v>
      </c>
      <c r="M21" s="99"/>
      <c r="N21" s="99"/>
      <c r="O21" s="100">
        <v>0.26</v>
      </c>
      <c r="P21" s="102">
        <v>4.5999999999999996</v>
      </c>
      <c r="Q21" s="99">
        <v>17.399999999999999</v>
      </c>
      <c r="R21" s="99">
        <v>6.6</v>
      </c>
      <c r="S21" s="103">
        <v>0.22</v>
      </c>
    </row>
    <row r="22" spans="2:20" ht="19.5" thickBot="1" x14ac:dyDescent="0.3">
      <c r="C22" s="94"/>
      <c r="D22" s="95"/>
      <c r="E22" s="96"/>
      <c r="F22" s="97"/>
      <c r="G22" s="98"/>
      <c r="H22" s="99"/>
      <c r="I22" s="100"/>
      <c r="J22" s="97"/>
      <c r="K22" s="71"/>
      <c r="L22" s="102"/>
      <c r="M22" s="99"/>
      <c r="N22" s="99"/>
      <c r="O22" s="100"/>
      <c r="P22" s="102"/>
      <c r="Q22" s="99"/>
      <c r="R22" s="99"/>
      <c r="S22" s="103"/>
    </row>
    <row r="23" spans="2:20" ht="19.5" thickBot="1" x14ac:dyDescent="0.3">
      <c r="C23" s="115"/>
      <c r="D23" s="116"/>
      <c r="E23" s="116" t="s">
        <v>25</v>
      </c>
      <c r="F23" s="117"/>
      <c r="G23" s="113">
        <f>SUM(G16:G22)</f>
        <v>24.29</v>
      </c>
      <c r="H23" s="113">
        <f>SUM(H16:H22)</f>
        <v>14.919999999999998</v>
      </c>
      <c r="I23" s="113">
        <f>SUM(I16:I22)</f>
        <v>118.02</v>
      </c>
      <c r="J23" s="118">
        <f>SUM(J16:J22)</f>
        <v>713.32</v>
      </c>
      <c r="K23" s="111">
        <v>0.35</v>
      </c>
      <c r="L23" s="112">
        <f t="shared" ref="L23:S23" si="1">SUM(L16:L22)</f>
        <v>0.33700000000000002</v>
      </c>
      <c r="M23" s="113">
        <f t="shared" si="1"/>
        <v>22.419999999999998</v>
      </c>
      <c r="N23" s="113">
        <f t="shared" si="1"/>
        <v>73.13</v>
      </c>
      <c r="O23" s="113">
        <f t="shared" si="1"/>
        <v>3.6000000000000005</v>
      </c>
      <c r="P23" s="112">
        <f t="shared" si="1"/>
        <v>278.09999999999997</v>
      </c>
      <c r="Q23" s="113">
        <f t="shared" si="1"/>
        <v>792.76</v>
      </c>
      <c r="R23" s="113">
        <f t="shared" si="1"/>
        <v>153.28</v>
      </c>
      <c r="S23" s="114">
        <f t="shared" si="1"/>
        <v>6.52</v>
      </c>
    </row>
    <row r="24" spans="2:20" ht="19.5" thickBot="1" x14ac:dyDescent="0.3">
      <c r="C24" s="68"/>
      <c r="D24" s="126"/>
      <c r="E24" s="88"/>
      <c r="F24" s="131"/>
      <c r="G24" s="132"/>
      <c r="H24" s="132"/>
      <c r="I24" s="132"/>
      <c r="J24" s="131"/>
      <c r="K24" s="71"/>
      <c r="L24" s="133"/>
      <c r="M24" s="132"/>
      <c r="N24" s="132"/>
      <c r="O24" s="132"/>
      <c r="P24" s="184"/>
      <c r="Q24" s="185"/>
      <c r="R24" s="185"/>
      <c r="S24" s="186"/>
    </row>
    <row r="25" spans="2:20" ht="18.75" x14ac:dyDescent="0.3">
      <c r="C25" s="37"/>
      <c r="D25" s="9"/>
      <c r="E25" s="8"/>
      <c r="F25" s="19"/>
      <c r="G25" s="20"/>
      <c r="H25" s="21"/>
      <c r="I25" s="22"/>
      <c r="J25" s="19"/>
      <c r="K25" s="16"/>
      <c r="L25" s="17"/>
      <c r="M25" s="14"/>
      <c r="N25" s="14"/>
      <c r="O25" s="15"/>
      <c r="P25" s="17"/>
      <c r="Q25" s="14"/>
      <c r="R25" s="14"/>
      <c r="S25" s="18"/>
      <c r="T25" s="210"/>
    </row>
    <row r="26" spans="2:20" ht="18.75" x14ac:dyDescent="0.25">
      <c r="C26" s="104"/>
      <c r="D26" s="105"/>
      <c r="E26" s="105"/>
      <c r="F26" s="40"/>
      <c r="G26" s="41"/>
      <c r="H26" s="42"/>
      <c r="I26" s="43"/>
      <c r="J26" s="40"/>
      <c r="K26" s="101"/>
      <c r="L26" s="102"/>
      <c r="M26" s="99"/>
      <c r="N26" s="99"/>
      <c r="O26" s="100"/>
      <c r="P26" s="102"/>
      <c r="Q26" s="99"/>
      <c r="R26" s="99"/>
      <c r="S26" s="103"/>
      <c r="T26" s="210"/>
    </row>
    <row r="27" spans="2:20" ht="19.7" thickBot="1" x14ac:dyDescent="0.4">
      <c r="C27" s="2"/>
      <c r="D27" s="9"/>
      <c r="E27" s="26"/>
      <c r="F27" s="19"/>
      <c r="G27" s="20"/>
      <c r="H27" s="21"/>
      <c r="I27" s="22"/>
      <c r="J27" s="19"/>
      <c r="K27" s="16"/>
      <c r="L27" s="17"/>
      <c r="M27" s="14"/>
      <c r="N27" s="14"/>
      <c r="O27" s="15"/>
      <c r="P27" s="49"/>
      <c r="Q27" s="50"/>
      <c r="R27" s="50"/>
      <c r="S27" s="52"/>
    </row>
    <row r="28" spans="2:20" ht="19.5" thickBot="1" x14ac:dyDescent="0.3">
      <c r="C28" s="30"/>
      <c r="D28" s="31"/>
      <c r="E28" s="30"/>
      <c r="F28" s="32"/>
      <c r="G28" s="33"/>
      <c r="H28" s="33"/>
      <c r="I28" s="33"/>
      <c r="J28" s="32"/>
      <c r="K28" s="48"/>
      <c r="L28" s="35"/>
      <c r="M28" s="46"/>
      <c r="N28" s="46"/>
      <c r="O28" s="36"/>
      <c r="P28" s="35"/>
      <c r="Q28" s="46"/>
      <c r="R28" s="46"/>
      <c r="S28" s="47"/>
    </row>
    <row r="29" spans="2:20" ht="19.7" thickBot="1" x14ac:dyDescent="0.3">
      <c r="C29" s="30"/>
      <c r="D29" s="31"/>
      <c r="E29" s="31"/>
      <c r="F29" s="32"/>
      <c r="G29" s="33"/>
      <c r="H29" s="33"/>
      <c r="I29" s="33"/>
      <c r="J29" s="32"/>
      <c r="K29" s="34"/>
      <c r="L29" s="137"/>
      <c r="M29" s="138"/>
      <c r="N29" s="138"/>
      <c r="O29" s="36"/>
      <c r="P29" s="139"/>
      <c r="Q29" s="138"/>
      <c r="R29" s="138"/>
      <c r="S29" s="140"/>
    </row>
    <row r="30" spans="2:20" ht="19.5" thickBot="1" x14ac:dyDescent="0.3">
      <c r="C30" s="53"/>
      <c r="D30" s="54"/>
      <c r="E30" s="69" t="s">
        <v>45</v>
      </c>
      <c r="F30" s="119"/>
      <c r="G30" s="69">
        <f>G14+G23+G28</f>
        <v>37.692999999999998</v>
      </c>
      <c r="H30" s="69">
        <f>H14+H23+H28</f>
        <v>26.9</v>
      </c>
      <c r="I30" s="120">
        <f>I14+I23+I28</f>
        <v>172.37</v>
      </c>
      <c r="J30" s="121" t="s">
        <v>27</v>
      </c>
      <c r="K30" s="122" t="s">
        <v>28</v>
      </c>
      <c r="L30" s="123">
        <f t="shared" ref="L30:S30" si="2">L14+L23+L28</f>
        <v>0.43900000000000006</v>
      </c>
      <c r="M30" s="124">
        <f t="shared" si="2"/>
        <v>55.926999999999992</v>
      </c>
      <c r="N30" s="124">
        <f t="shared" si="2"/>
        <v>73.13</v>
      </c>
      <c r="O30" s="124">
        <f t="shared" si="2"/>
        <v>6.120000000000001</v>
      </c>
      <c r="P30" s="124">
        <f t="shared" si="2"/>
        <v>425.05999999999995</v>
      </c>
      <c r="Q30" s="124">
        <f t="shared" si="2"/>
        <v>971.21</v>
      </c>
      <c r="R30" s="124">
        <f t="shared" si="2"/>
        <v>217.31</v>
      </c>
      <c r="S30" s="125">
        <f t="shared" si="2"/>
        <v>11.370000000000001</v>
      </c>
    </row>
    <row r="31" spans="2:20" ht="19.5" thickBot="1" x14ac:dyDescent="0.3">
      <c r="C31" s="141"/>
      <c r="D31" s="142"/>
      <c r="E31" s="142"/>
      <c r="F31" s="143"/>
      <c r="G31" s="144"/>
      <c r="H31" s="144"/>
      <c r="I31" s="144"/>
      <c r="J31" s="203">
        <f>J14+J23+J28</f>
        <v>1192.3800000000001</v>
      </c>
      <c r="K31" s="146">
        <f>K14+K23+K28</f>
        <v>0.6</v>
      </c>
      <c r="L31" s="147"/>
      <c r="M31" s="148"/>
      <c r="N31" s="148"/>
      <c r="O31" s="148"/>
      <c r="P31" s="148"/>
      <c r="Q31" s="148"/>
      <c r="R31" s="148"/>
      <c r="S31" s="149"/>
    </row>
    <row r="32" spans="2:20" ht="15.75" thickBot="1" x14ac:dyDescent="0.3">
      <c r="C32" s="150"/>
      <c r="D32" s="151"/>
      <c r="E32" s="151"/>
      <c r="F32" s="152"/>
      <c r="G32" s="153"/>
      <c r="H32" s="153"/>
      <c r="I32" s="153"/>
      <c r="J32" s="154"/>
      <c r="K32" s="154"/>
      <c r="L32" s="155"/>
      <c r="M32" s="153"/>
      <c r="N32" s="153"/>
      <c r="O32" s="153"/>
      <c r="P32" s="155"/>
      <c r="Q32" s="153"/>
      <c r="R32" s="153"/>
      <c r="S32" s="156"/>
    </row>
    <row r="33" spans="2:22" ht="15.75" thickBot="1" x14ac:dyDescent="0.3">
      <c r="C33" s="53" t="s">
        <v>104</v>
      </c>
      <c r="D33" s="54"/>
      <c r="E33" s="54"/>
      <c r="F33" s="6"/>
      <c r="G33" s="55"/>
      <c r="H33" s="55"/>
      <c r="I33" s="55"/>
      <c r="J33" s="56"/>
      <c r="K33" s="56"/>
      <c r="L33" s="57"/>
      <c r="M33" s="55"/>
      <c r="N33" s="55"/>
      <c r="O33" s="55"/>
      <c r="P33" s="57"/>
      <c r="Q33" s="55"/>
      <c r="R33" s="55"/>
      <c r="S33" s="55"/>
    </row>
    <row r="34" spans="2:22" ht="19.5" thickBot="1" x14ac:dyDescent="0.3">
      <c r="C34" s="174" t="str">
        <f>C4</f>
        <v>День       :  5</v>
      </c>
      <c r="D34" s="59"/>
      <c r="E34" s="59"/>
      <c r="F34" s="157" t="s">
        <v>17</v>
      </c>
      <c r="G34" s="158"/>
      <c r="H34" s="159" t="s">
        <v>22</v>
      </c>
      <c r="I34" s="142"/>
      <c r="J34" s="160" t="s">
        <v>23</v>
      </c>
      <c r="K34" s="160"/>
      <c r="L34" s="141"/>
      <c r="M34" s="142" t="s">
        <v>30</v>
      </c>
      <c r="N34" s="142"/>
      <c r="O34" s="142"/>
      <c r="P34" s="161" t="s">
        <v>29</v>
      </c>
      <c r="Q34" s="142"/>
      <c r="R34" s="142"/>
      <c r="S34" s="142"/>
    </row>
    <row r="35" spans="2:22" ht="19.5" thickBot="1" x14ac:dyDescent="0.3">
      <c r="C35" s="68" t="s">
        <v>42</v>
      </c>
      <c r="D35" s="69"/>
      <c r="E35" s="70"/>
      <c r="F35" s="162" t="s">
        <v>18</v>
      </c>
      <c r="G35" s="58" t="s">
        <v>19</v>
      </c>
      <c r="H35" s="56" t="s">
        <v>20</v>
      </c>
      <c r="I35" s="57" t="s">
        <v>21</v>
      </c>
      <c r="J35" s="162" t="s">
        <v>24</v>
      </c>
      <c r="K35" s="163"/>
      <c r="L35" s="164" t="s">
        <v>38</v>
      </c>
      <c r="M35" s="165" t="s">
        <v>33</v>
      </c>
      <c r="N35" s="165" t="s">
        <v>34</v>
      </c>
      <c r="O35" s="165" t="s">
        <v>35</v>
      </c>
      <c r="P35" s="164" t="s">
        <v>31</v>
      </c>
      <c r="Q35" s="165" t="s">
        <v>32</v>
      </c>
      <c r="R35" s="165" t="s">
        <v>37</v>
      </c>
      <c r="S35" s="165" t="s">
        <v>36</v>
      </c>
    </row>
    <row r="36" spans="2:22" ht="19.5" thickBot="1" x14ac:dyDescent="0.3">
      <c r="C36" s="79"/>
      <c r="D36" s="79"/>
      <c r="E36" s="80"/>
      <c r="F36" s="81"/>
      <c r="G36" s="82"/>
      <c r="H36" s="82"/>
      <c r="I36" s="82"/>
      <c r="J36" s="83"/>
      <c r="K36" s="83"/>
      <c r="L36" s="84"/>
      <c r="M36" s="82"/>
      <c r="N36" s="82"/>
      <c r="O36" s="82"/>
      <c r="P36" s="84"/>
      <c r="Q36" s="82"/>
      <c r="R36" s="82"/>
      <c r="S36" s="82"/>
    </row>
    <row r="37" spans="2:22" ht="19.5" thickBot="1" x14ac:dyDescent="0.3">
      <c r="C37" s="86" t="s">
        <v>6</v>
      </c>
      <c r="D37" s="87"/>
      <c r="E37" s="88"/>
      <c r="F37" s="89"/>
      <c r="G37" s="90"/>
      <c r="H37" s="90"/>
      <c r="I37" s="90"/>
      <c r="J37" s="91"/>
      <c r="K37" s="91"/>
      <c r="L37" s="92"/>
      <c r="M37" s="90"/>
      <c r="N37" s="90"/>
      <c r="O37" s="90"/>
      <c r="P37" s="197"/>
      <c r="Q37" s="198"/>
      <c r="R37" s="198"/>
      <c r="S37" s="199"/>
    </row>
    <row r="38" spans="2:22" ht="18.75" x14ac:dyDescent="0.3">
      <c r="B38">
        <v>243</v>
      </c>
      <c r="C38" s="7" t="s">
        <v>91</v>
      </c>
      <c r="D38" s="8"/>
      <c r="E38" s="8"/>
      <c r="F38" s="12">
        <v>50</v>
      </c>
      <c r="G38" s="13">
        <v>4.7</v>
      </c>
      <c r="H38" s="14">
        <v>4.17</v>
      </c>
      <c r="I38" s="15">
        <v>0.4</v>
      </c>
      <c r="J38" s="12">
        <v>80.569999999999993</v>
      </c>
      <c r="K38" s="16"/>
      <c r="L38" s="17"/>
      <c r="M38" s="14"/>
      <c r="N38" s="14"/>
      <c r="O38" s="15">
        <v>0.3</v>
      </c>
      <c r="P38" s="17">
        <v>9.6</v>
      </c>
      <c r="Q38" s="14">
        <v>49.3</v>
      </c>
      <c r="R38" s="14">
        <v>5.3</v>
      </c>
      <c r="S38" s="18">
        <v>0.6</v>
      </c>
      <c r="T38" s="210"/>
    </row>
    <row r="39" spans="2:22" ht="18.75" x14ac:dyDescent="0.3">
      <c r="B39">
        <v>321</v>
      </c>
      <c r="C39" s="7" t="s">
        <v>76</v>
      </c>
      <c r="D39" s="8"/>
      <c r="E39" s="26"/>
      <c r="F39" s="19">
        <v>155</v>
      </c>
      <c r="G39" s="20">
        <v>5.49</v>
      </c>
      <c r="H39" s="21">
        <v>7.4</v>
      </c>
      <c r="I39" s="22">
        <v>25.31</v>
      </c>
      <c r="J39" s="19">
        <v>267.64</v>
      </c>
      <c r="K39" s="16"/>
      <c r="L39" s="17">
        <v>6.2E-2</v>
      </c>
      <c r="M39" s="14">
        <v>33.479999999999997</v>
      </c>
      <c r="N39" s="14"/>
      <c r="O39" s="15">
        <v>1.7</v>
      </c>
      <c r="P39" s="17">
        <v>117.49</v>
      </c>
      <c r="Q39" s="14">
        <v>92.22</v>
      </c>
      <c r="R39" s="14">
        <v>44.33</v>
      </c>
      <c r="S39" s="18">
        <v>3.56</v>
      </c>
      <c r="T39" s="210"/>
    </row>
    <row r="40" spans="2:22" ht="18.75" x14ac:dyDescent="0.3">
      <c r="B40">
        <v>375</v>
      </c>
      <c r="C40" s="37" t="s">
        <v>144</v>
      </c>
      <c r="D40" s="9"/>
      <c r="E40" s="8"/>
      <c r="F40" s="19">
        <v>200</v>
      </c>
      <c r="G40" s="20">
        <v>5.2999999999999999E-2</v>
      </c>
      <c r="H40" s="21">
        <v>0.01</v>
      </c>
      <c r="I40" s="22">
        <v>9.32</v>
      </c>
      <c r="J40" s="19">
        <v>37.33</v>
      </c>
      <c r="K40" s="16"/>
      <c r="L40" s="17"/>
      <c r="M40" s="14">
        <v>2.7E-2</v>
      </c>
      <c r="N40" s="14"/>
      <c r="O40" s="15"/>
      <c r="P40" s="17">
        <v>10.67</v>
      </c>
      <c r="Q40" s="14">
        <v>2.13</v>
      </c>
      <c r="R40" s="14">
        <v>1.2</v>
      </c>
      <c r="S40" s="18">
        <v>0.25</v>
      </c>
      <c r="T40" s="210"/>
    </row>
    <row r="41" spans="2:22" ht="18.75" x14ac:dyDescent="0.3">
      <c r="B41" s="210"/>
      <c r="C41" s="2" t="s">
        <v>1</v>
      </c>
      <c r="D41" s="9"/>
      <c r="E41" s="26"/>
      <c r="F41" s="19">
        <v>50</v>
      </c>
      <c r="G41" s="20">
        <v>3.95</v>
      </c>
      <c r="H41" s="21">
        <v>0.5</v>
      </c>
      <c r="I41" s="22">
        <v>24.15</v>
      </c>
      <c r="J41" s="19">
        <v>116.9</v>
      </c>
      <c r="K41" s="16"/>
      <c r="L41" s="24">
        <v>0.05</v>
      </c>
      <c r="M41" s="21"/>
      <c r="N41" s="21"/>
      <c r="O41" s="22">
        <v>0.65</v>
      </c>
      <c r="P41" s="24">
        <v>11.5</v>
      </c>
      <c r="Q41" s="21">
        <v>43.5</v>
      </c>
      <c r="R41" s="21">
        <v>16.5</v>
      </c>
      <c r="S41" s="25">
        <v>0.55000000000000004</v>
      </c>
      <c r="T41" s="210"/>
    </row>
    <row r="42" spans="2:22" ht="18.75" x14ac:dyDescent="0.3">
      <c r="C42" s="2"/>
      <c r="D42" s="9"/>
      <c r="E42" s="26"/>
      <c r="F42" s="19"/>
      <c r="G42" s="20"/>
      <c r="H42" s="21"/>
      <c r="I42" s="22"/>
      <c r="J42" s="19"/>
      <c r="K42" s="16"/>
      <c r="L42" s="24"/>
      <c r="M42" s="21"/>
      <c r="N42" s="21"/>
      <c r="O42" s="22"/>
      <c r="P42" s="24"/>
      <c r="Q42" s="21"/>
      <c r="R42" s="21"/>
      <c r="S42" s="25"/>
    </row>
    <row r="43" spans="2:22" ht="18.75" x14ac:dyDescent="0.3">
      <c r="C43" s="2"/>
      <c r="D43" s="9"/>
      <c r="E43" s="26"/>
      <c r="F43" s="19"/>
      <c r="G43" s="20"/>
      <c r="H43" s="21"/>
      <c r="I43" s="22"/>
      <c r="J43" s="19"/>
      <c r="K43" s="16"/>
      <c r="L43" s="24"/>
      <c r="M43" s="21"/>
      <c r="N43" s="21"/>
      <c r="O43" s="22"/>
      <c r="P43" s="24"/>
      <c r="Q43" s="21"/>
      <c r="R43" s="21"/>
      <c r="S43" s="25"/>
    </row>
    <row r="44" spans="2:22" ht="19.5" thickBot="1" x14ac:dyDescent="0.3">
      <c r="C44" s="37"/>
      <c r="D44" s="38"/>
      <c r="E44" s="39"/>
      <c r="F44" s="40"/>
      <c r="G44" s="41"/>
      <c r="H44" s="42"/>
      <c r="I44" s="43"/>
      <c r="J44" s="40"/>
      <c r="K44" s="101"/>
      <c r="L44" s="44"/>
      <c r="M44" s="42"/>
      <c r="N44" s="42"/>
      <c r="O44" s="43"/>
      <c r="P44" s="177"/>
      <c r="Q44" s="178"/>
      <c r="R44" s="178"/>
      <c r="S44" s="180"/>
    </row>
    <row r="45" spans="2:22" ht="19.5" thickBot="1" x14ac:dyDescent="0.3">
      <c r="C45" s="106"/>
      <c r="D45" s="107"/>
      <c r="E45" s="107" t="s">
        <v>25</v>
      </c>
      <c r="F45" s="108"/>
      <c r="G45" s="109">
        <f>SUM(G38:G44)</f>
        <v>14.193000000000001</v>
      </c>
      <c r="H45" s="109">
        <f>SUM(H38:H44)</f>
        <v>12.08</v>
      </c>
      <c r="I45" s="109">
        <f>SUM(I38:I44)</f>
        <v>59.18</v>
      </c>
      <c r="J45" s="110">
        <f>SUM(J38:J44)</f>
        <v>502.43999999999994</v>
      </c>
      <c r="K45" s="111">
        <v>0.25</v>
      </c>
      <c r="L45" s="112">
        <f t="shared" ref="L45:S45" si="3">SUM(L38:L44)</f>
        <v>0.112</v>
      </c>
      <c r="M45" s="113">
        <f t="shared" si="3"/>
        <v>33.506999999999998</v>
      </c>
      <c r="N45" s="113">
        <f t="shared" si="3"/>
        <v>0</v>
      </c>
      <c r="O45" s="113">
        <f t="shared" si="3"/>
        <v>2.65</v>
      </c>
      <c r="P45" s="112">
        <f t="shared" si="3"/>
        <v>149.26</v>
      </c>
      <c r="Q45" s="113">
        <f t="shared" si="3"/>
        <v>187.14999999999998</v>
      </c>
      <c r="R45" s="113">
        <f t="shared" si="3"/>
        <v>67.33</v>
      </c>
      <c r="S45" s="114">
        <f t="shared" si="3"/>
        <v>4.96</v>
      </c>
    </row>
    <row r="46" spans="2:22" ht="19.5" thickBot="1" x14ac:dyDescent="0.3">
      <c r="C46" s="86" t="s">
        <v>5</v>
      </c>
      <c r="D46" s="126"/>
      <c r="E46" s="88"/>
      <c r="F46" s="89"/>
      <c r="G46" s="5"/>
      <c r="H46" s="5"/>
      <c r="I46" s="5"/>
      <c r="J46" s="89"/>
      <c r="K46" s="127"/>
      <c r="L46" s="128"/>
      <c r="M46" s="5"/>
      <c r="N46" s="5"/>
      <c r="O46" s="5"/>
      <c r="P46" s="175"/>
      <c r="Q46" s="4"/>
      <c r="R46" s="4"/>
      <c r="S46" s="176"/>
    </row>
    <row r="47" spans="2:22" ht="18.75" x14ac:dyDescent="0.25">
      <c r="B47">
        <v>23</v>
      </c>
      <c r="C47" s="94" t="s">
        <v>77</v>
      </c>
      <c r="D47" s="95"/>
      <c r="E47" s="96"/>
      <c r="F47" s="97">
        <v>50</v>
      </c>
      <c r="G47" s="98">
        <v>0.56000000000000005</v>
      </c>
      <c r="H47" s="99">
        <v>3.09</v>
      </c>
      <c r="I47" s="100">
        <v>2.31</v>
      </c>
      <c r="J47" s="97">
        <v>39.28</v>
      </c>
      <c r="K47" s="71"/>
      <c r="L47" s="102">
        <v>4.4999999999999998E-2</v>
      </c>
      <c r="M47" s="99">
        <v>10.15</v>
      </c>
      <c r="N47" s="99"/>
      <c r="O47" s="100">
        <v>1.69</v>
      </c>
      <c r="P47" s="102">
        <v>8.61</v>
      </c>
      <c r="Q47" s="99">
        <v>16.059999999999999</v>
      </c>
      <c r="R47" s="99">
        <v>8.81</v>
      </c>
      <c r="S47" s="103">
        <v>0.42</v>
      </c>
      <c r="T47" s="210"/>
      <c r="V47" t="s">
        <v>7</v>
      </c>
    </row>
    <row r="48" spans="2:22" ht="18.75" x14ac:dyDescent="0.25">
      <c r="B48">
        <v>98</v>
      </c>
      <c r="C48" s="94" t="s">
        <v>74</v>
      </c>
      <c r="D48" s="95"/>
      <c r="E48" s="96"/>
      <c r="F48" s="97">
        <v>200</v>
      </c>
      <c r="G48" s="98">
        <v>2.7</v>
      </c>
      <c r="H48" s="99">
        <v>2.78</v>
      </c>
      <c r="I48" s="100">
        <v>10.58</v>
      </c>
      <c r="J48" s="97">
        <v>90.68</v>
      </c>
      <c r="K48" s="71"/>
      <c r="L48" s="102">
        <v>0.06</v>
      </c>
      <c r="M48" s="99">
        <v>10</v>
      </c>
      <c r="N48" s="99"/>
      <c r="O48" s="100"/>
      <c r="P48" s="102">
        <v>49.25</v>
      </c>
      <c r="Q48" s="99">
        <v>222.5</v>
      </c>
      <c r="R48" s="99">
        <v>26.5</v>
      </c>
      <c r="S48" s="103">
        <v>0.78</v>
      </c>
    </row>
    <row r="49" spans="2:20" ht="18.75" x14ac:dyDescent="0.25">
      <c r="B49">
        <v>284</v>
      </c>
      <c r="C49" s="37" t="s">
        <v>62</v>
      </c>
      <c r="D49" s="38"/>
      <c r="E49" s="39"/>
      <c r="F49" s="40">
        <v>240</v>
      </c>
      <c r="G49" s="41">
        <v>16.420000000000002</v>
      </c>
      <c r="H49" s="42">
        <v>9.68</v>
      </c>
      <c r="I49" s="43">
        <v>48.56</v>
      </c>
      <c r="J49" s="40">
        <v>305.76</v>
      </c>
      <c r="K49" s="71"/>
      <c r="L49" s="44">
        <v>0.152</v>
      </c>
      <c r="M49" s="42">
        <v>1.35</v>
      </c>
      <c r="N49" s="42">
        <v>90</v>
      </c>
      <c r="O49" s="43">
        <v>1</v>
      </c>
      <c r="P49" s="44">
        <v>360</v>
      </c>
      <c r="Q49" s="42">
        <v>375.77</v>
      </c>
      <c r="R49" s="42">
        <v>63.11</v>
      </c>
      <c r="S49" s="45">
        <v>2.7</v>
      </c>
    </row>
    <row r="50" spans="2:20" ht="18.75" x14ac:dyDescent="0.25">
      <c r="B50" s="210">
        <v>349</v>
      </c>
      <c r="C50" s="37" t="s">
        <v>99</v>
      </c>
      <c r="D50" s="38"/>
      <c r="E50" s="39"/>
      <c r="F50" s="40">
        <v>200</v>
      </c>
      <c r="G50" s="41">
        <v>1.1599999999999999</v>
      </c>
      <c r="H50" s="42">
        <v>0.3</v>
      </c>
      <c r="I50" s="43">
        <v>47.26</v>
      </c>
      <c r="J50" s="40">
        <v>196.38</v>
      </c>
      <c r="K50" s="71"/>
      <c r="L50" s="44">
        <v>2E-3</v>
      </c>
      <c r="M50" s="42">
        <v>0.8</v>
      </c>
      <c r="N50" s="42"/>
      <c r="O50" s="43">
        <v>0.2</v>
      </c>
      <c r="P50" s="44">
        <v>5.87</v>
      </c>
      <c r="Q50" s="42">
        <v>146</v>
      </c>
      <c r="R50" s="42">
        <v>33</v>
      </c>
      <c r="S50" s="45">
        <v>0.96</v>
      </c>
    </row>
    <row r="51" spans="2:20" ht="18.75" x14ac:dyDescent="0.3">
      <c r="C51" s="10" t="s">
        <v>41</v>
      </c>
      <c r="D51" s="11"/>
      <c r="E51" s="26"/>
      <c r="F51" s="19">
        <v>60</v>
      </c>
      <c r="G51" s="20">
        <v>3.36</v>
      </c>
      <c r="H51" s="21">
        <v>0.66</v>
      </c>
      <c r="I51" s="22">
        <v>29.64</v>
      </c>
      <c r="J51" s="19">
        <v>137.94</v>
      </c>
      <c r="K51" s="23"/>
      <c r="L51" s="17">
        <v>7.0000000000000007E-2</v>
      </c>
      <c r="M51" s="14"/>
      <c r="N51" s="14"/>
      <c r="O51" s="15">
        <v>0.54</v>
      </c>
      <c r="P51" s="17">
        <v>13.8</v>
      </c>
      <c r="Q51" s="14">
        <v>63.6</v>
      </c>
      <c r="R51" s="14">
        <v>15</v>
      </c>
      <c r="S51" s="15">
        <v>1.86</v>
      </c>
    </row>
    <row r="52" spans="2:20" ht="18.75" x14ac:dyDescent="0.3">
      <c r="C52" s="10" t="s">
        <v>1</v>
      </c>
      <c r="D52" s="11"/>
      <c r="E52" s="26"/>
      <c r="F52" s="19">
        <v>30</v>
      </c>
      <c r="G52" s="20">
        <v>2.37</v>
      </c>
      <c r="H52" s="21">
        <v>0.3</v>
      </c>
      <c r="I52" s="22">
        <v>14.49</v>
      </c>
      <c r="J52" s="19">
        <v>70.14</v>
      </c>
      <c r="K52" s="23"/>
      <c r="L52" s="24">
        <v>0.03</v>
      </c>
      <c r="M52" s="21"/>
      <c r="N52" s="21"/>
      <c r="O52" s="22">
        <v>0.39</v>
      </c>
      <c r="P52" s="24">
        <v>6.9</v>
      </c>
      <c r="Q52" s="21">
        <v>26.1</v>
      </c>
      <c r="R52" s="21">
        <v>9.9</v>
      </c>
      <c r="S52" s="22">
        <v>0.33</v>
      </c>
    </row>
    <row r="53" spans="2:20" ht="19.5" thickBot="1" x14ac:dyDescent="0.3">
      <c r="C53" s="37"/>
      <c r="D53" s="38"/>
      <c r="E53" s="39"/>
      <c r="F53" s="40"/>
      <c r="G53" s="41"/>
      <c r="H53" s="42"/>
      <c r="I53" s="43"/>
      <c r="J53" s="40"/>
      <c r="K53" s="101"/>
      <c r="L53" s="102"/>
      <c r="M53" s="99"/>
      <c r="N53" s="99"/>
      <c r="O53" s="100"/>
      <c r="P53" s="177"/>
      <c r="Q53" s="178"/>
      <c r="R53" s="178"/>
      <c r="S53" s="180"/>
    </row>
    <row r="54" spans="2:20" ht="19.5" thickBot="1" x14ac:dyDescent="0.3">
      <c r="C54" s="166"/>
      <c r="D54" s="167"/>
      <c r="E54" s="107" t="s">
        <v>25</v>
      </c>
      <c r="F54" s="117"/>
      <c r="G54" s="113">
        <f>SUM(G47:G53)</f>
        <v>26.570000000000004</v>
      </c>
      <c r="H54" s="113">
        <f>SUM(H47:H53)</f>
        <v>16.809999999999999</v>
      </c>
      <c r="I54" s="113">
        <f>SUM(I47:I53)</f>
        <v>152.84000000000003</v>
      </c>
      <c r="J54" s="118">
        <f>SUM(J47:J53)</f>
        <v>840.18</v>
      </c>
      <c r="K54" s="190">
        <v>0.35</v>
      </c>
      <c r="L54" s="112">
        <f t="shared" ref="L54:S54" si="4">SUM(L47:L53)</f>
        <v>0.35899999999999999</v>
      </c>
      <c r="M54" s="113">
        <f t="shared" si="4"/>
        <v>22.3</v>
      </c>
      <c r="N54" s="113">
        <f t="shared" si="4"/>
        <v>90</v>
      </c>
      <c r="O54" s="113">
        <f t="shared" si="4"/>
        <v>3.8200000000000003</v>
      </c>
      <c r="P54" s="112">
        <f t="shared" si="4"/>
        <v>444.43</v>
      </c>
      <c r="Q54" s="113">
        <f t="shared" si="4"/>
        <v>850.03</v>
      </c>
      <c r="R54" s="113">
        <f t="shared" si="4"/>
        <v>156.32000000000002</v>
      </c>
      <c r="S54" s="114">
        <f t="shared" si="4"/>
        <v>7.0500000000000007</v>
      </c>
    </row>
    <row r="55" spans="2:20" ht="19.5" thickBot="1" x14ac:dyDescent="0.3">
      <c r="C55" s="168"/>
      <c r="D55" s="88"/>
      <c r="E55" s="88"/>
      <c r="F55" s="89"/>
      <c r="G55" s="165"/>
      <c r="H55" s="165"/>
      <c r="I55" s="165"/>
      <c r="J55" s="127"/>
      <c r="K55" s="136"/>
      <c r="L55" s="201"/>
      <c r="M55" s="33"/>
      <c r="N55" s="33"/>
      <c r="O55" s="33"/>
      <c r="P55" s="201"/>
      <c r="Q55" s="33"/>
      <c r="R55" s="33"/>
      <c r="S55" s="181"/>
    </row>
    <row r="56" spans="2:20" ht="19.5" thickBot="1" x14ac:dyDescent="0.3">
      <c r="C56" s="68"/>
      <c r="D56" s="68"/>
      <c r="E56" s="88"/>
      <c r="F56" s="131"/>
      <c r="G56" s="132"/>
      <c r="H56" s="132"/>
      <c r="I56" s="132"/>
      <c r="J56" s="131"/>
      <c r="K56" s="71"/>
      <c r="L56" s="133"/>
      <c r="M56" s="132"/>
      <c r="N56" s="132"/>
      <c r="O56" s="132"/>
      <c r="P56" s="133"/>
      <c r="Q56" s="132"/>
      <c r="R56" s="132"/>
      <c r="S56" s="134"/>
    </row>
    <row r="57" spans="2:20" ht="18.75" x14ac:dyDescent="0.3">
      <c r="C57" s="3"/>
      <c r="D57" s="29"/>
      <c r="E57" s="8"/>
      <c r="F57" s="12"/>
      <c r="G57" s="13"/>
      <c r="H57" s="14"/>
      <c r="I57" s="15"/>
      <c r="J57" s="12"/>
      <c r="K57" s="23"/>
      <c r="L57" s="17"/>
      <c r="M57" s="14"/>
      <c r="N57" s="14"/>
      <c r="O57" s="15"/>
      <c r="P57" s="17"/>
      <c r="Q57" s="14"/>
      <c r="R57" s="14"/>
      <c r="S57" s="18"/>
      <c r="T57" s="200"/>
    </row>
    <row r="58" spans="2:20" ht="18.75" x14ac:dyDescent="0.3">
      <c r="B58" s="210"/>
      <c r="C58" s="2"/>
      <c r="D58" s="9"/>
      <c r="E58" s="8"/>
      <c r="F58" s="12"/>
      <c r="G58" s="13"/>
      <c r="H58" s="14"/>
      <c r="I58" s="15"/>
      <c r="J58" s="12"/>
      <c r="K58" s="23"/>
      <c r="L58" s="17"/>
      <c r="M58" s="14"/>
      <c r="N58" s="14"/>
      <c r="O58" s="15"/>
      <c r="P58" s="17"/>
      <c r="Q58" s="14"/>
      <c r="R58" s="14"/>
      <c r="S58" s="18"/>
    </row>
    <row r="59" spans="2:20" ht="19.5" thickBot="1" x14ac:dyDescent="0.35">
      <c r="C59" s="2"/>
      <c r="D59" s="9"/>
      <c r="E59" s="26"/>
      <c r="F59" s="19"/>
      <c r="G59" s="20"/>
      <c r="H59" s="21"/>
      <c r="I59" s="22"/>
      <c r="J59" s="19"/>
      <c r="K59" s="16"/>
      <c r="L59" s="49"/>
      <c r="M59" s="50"/>
      <c r="N59" s="50"/>
      <c r="O59" s="51"/>
      <c r="P59" s="49"/>
      <c r="Q59" s="50"/>
      <c r="R59" s="50"/>
      <c r="S59" s="52"/>
    </row>
    <row r="60" spans="2:20" ht="19.5" thickBot="1" x14ac:dyDescent="0.3">
      <c r="C60" s="30"/>
      <c r="D60" s="31"/>
      <c r="E60" s="30"/>
      <c r="F60" s="32"/>
      <c r="G60" s="33"/>
      <c r="H60" s="33"/>
      <c r="I60" s="33"/>
      <c r="J60" s="32"/>
      <c r="K60" s="48"/>
      <c r="L60" s="35"/>
      <c r="M60" s="138"/>
      <c r="N60" s="138"/>
      <c r="O60" s="36"/>
      <c r="P60" s="169"/>
      <c r="Q60" s="138"/>
      <c r="R60" s="138"/>
      <c r="S60" s="170"/>
    </row>
    <row r="61" spans="2:20" ht="19.5" thickBot="1" x14ac:dyDescent="0.3">
      <c r="C61" s="30"/>
      <c r="D61" s="31"/>
      <c r="E61" s="31"/>
      <c r="F61" s="32"/>
      <c r="G61" s="33"/>
      <c r="H61" s="33"/>
      <c r="I61" s="33"/>
      <c r="J61" s="32"/>
      <c r="K61" s="34"/>
      <c r="L61" s="137"/>
      <c r="M61" s="138"/>
      <c r="N61" s="138"/>
      <c r="O61" s="36"/>
      <c r="P61" s="139"/>
      <c r="Q61" s="138"/>
      <c r="R61" s="138"/>
      <c r="S61" s="170"/>
    </row>
    <row r="62" spans="2:20" ht="19.5" thickBot="1" x14ac:dyDescent="0.3">
      <c r="C62" s="194"/>
      <c r="D62" s="70"/>
      <c r="E62" s="70" t="s">
        <v>45</v>
      </c>
      <c r="F62" s="119"/>
      <c r="G62" s="69">
        <f>G45+G54+G60</f>
        <v>40.763000000000005</v>
      </c>
      <c r="H62" s="69">
        <f>H45+H54+H60</f>
        <v>28.89</v>
      </c>
      <c r="I62" s="120">
        <f>I45+I54+I60</f>
        <v>212.02000000000004</v>
      </c>
      <c r="J62" s="121" t="s">
        <v>27</v>
      </c>
      <c r="K62" s="171" t="s">
        <v>28</v>
      </c>
      <c r="L62" s="192">
        <f t="shared" ref="L62:S62" si="5">L45+L54+L60</f>
        <v>0.47099999999999997</v>
      </c>
      <c r="M62" s="195">
        <f t="shared" si="5"/>
        <v>55.807000000000002</v>
      </c>
      <c r="N62" s="195">
        <f t="shared" si="5"/>
        <v>90</v>
      </c>
      <c r="O62" s="195">
        <f t="shared" si="5"/>
        <v>6.4700000000000006</v>
      </c>
      <c r="P62" s="195">
        <f t="shared" si="5"/>
        <v>593.69000000000005</v>
      </c>
      <c r="Q62" s="195">
        <f t="shared" si="5"/>
        <v>1037.1799999999998</v>
      </c>
      <c r="R62" s="195">
        <f t="shared" si="5"/>
        <v>223.65000000000003</v>
      </c>
      <c r="S62" s="196">
        <f t="shared" si="5"/>
        <v>12.010000000000002</v>
      </c>
      <c r="T62" s="202"/>
    </row>
    <row r="63" spans="2:20" ht="19.5" thickBot="1" x14ac:dyDescent="0.3">
      <c r="C63" s="141"/>
      <c r="D63" s="142"/>
      <c r="E63" s="142"/>
      <c r="F63" s="143"/>
      <c r="G63" s="144"/>
      <c r="H63" s="144"/>
      <c r="I63" s="144"/>
      <c r="J63" s="145">
        <f>J45+J54+J60</f>
        <v>1342.62</v>
      </c>
      <c r="K63" s="191">
        <f>K45+K54+K60</f>
        <v>0.6</v>
      </c>
      <c r="L63" s="172"/>
      <c r="M63" s="148"/>
      <c r="N63" s="148"/>
      <c r="O63" s="148"/>
      <c r="P63" s="148"/>
      <c r="Q63" s="148"/>
      <c r="R63" s="148"/>
      <c r="S63" s="173"/>
    </row>
  </sheetData>
  <pageMargins left="0.7" right="0.7" top="0.75" bottom="0.75" header="0.3" footer="0.3"/>
  <pageSetup paperSize="9" scale="3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2:T61"/>
  <sheetViews>
    <sheetView showWhiteSpace="0" topLeftCell="B36" zoomScale="75" zoomScaleNormal="75" workbookViewId="0">
      <selection activeCell="C49" sqref="C49:S49"/>
    </sheetView>
  </sheetViews>
  <sheetFormatPr defaultRowHeight="15" x14ac:dyDescent="0.25"/>
  <cols>
    <col min="5" max="5" width="36.28515625" customWidth="1"/>
    <col min="9" max="9" width="10.7109375" customWidth="1"/>
    <col min="10" max="10" width="12.140625" customWidth="1"/>
    <col min="11" max="11" width="14" customWidth="1"/>
    <col min="16" max="16" width="11.140625" customWidth="1"/>
    <col min="17" max="17" width="12.42578125" customWidth="1"/>
  </cols>
  <sheetData>
    <row r="2" spans="2:19" thickBot="1" x14ac:dyDescent="0.3"/>
    <row r="3" spans="2:19" ht="15.75" thickBot="1" x14ac:dyDescent="0.3">
      <c r="C3" s="53" t="s">
        <v>106</v>
      </c>
      <c r="D3" s="54"/>
      <c r="E3" s="54"/>
      <c r="F3" s="6"/>
      <c r="G3" s="55"/>
      <c r="H3" s="55"/>
      <c r="I3" s="55"/>
      <c r="J3" s="56"/>
      <c r="K3" s="56"/>
      <c r="L3" s="57"/>
      <c r="M3" s="55"/>
      <c r="N3" s="55"/>
      <c r="O3" s="55"/>
      <c r="P3" s="57"/>
      <c r="Q3" s="55"/>
      <c r="R3" s="55"/>
      <c r="S3" s="58"/>
    </row>
    <row r="4" spans="2:19" ht="19.5" thickBot="1" x14ac:dyDescent="0.3">
      <c r="C4" s="174" t="s">
        <v>112</v>
      </c>
      <c r="D4" s="59"/>
      <c r="E4" s="59"/>
      <c r="F4" s="60" t="s">
        <v>17</v>
      </c>
      <c r="G4" s="61"/>
      <c r="H4" s="62" t="s">
        <v>22</v>
      </c>
      <c r="I4" s="63"/>
      <c r="J4" s="64" t="s">
        <v>23</v>
      </c>
      <c r="K4" s="64"/>
      <c r="L4" s="65"/>
      <c r="M4" s="63" t="s">
        <v>30</v>
      </c>
      <c r="N4" s="63"/>
      <c r="O4" s="63"/>
      <c r="P4" s="66" t="s">
        <v>29</v>
      </c>
      <c r="Q4" s="63"/>
      <c r="R4" s="63"/>
      <c r="S4" s="67"/>
    </row>
    <row r="5" spans="2:19" ht="19.5" thickBot="1" x14ac:dyDescent="0.3">
      <c r="C5" s="68" t="s">
        <v>44</v>
      </c>
      <c r="D5" s="69"/>
      <c r="E5" s="70"/>
      <c r="F5" s="71" t="s">
        <v>18</v>
      </c>
      <c r="G5" s="72" t="s">
        <v>19</v>
      </c>
      <c r="H5" s="73" t="s">
        <v>20</v>
      </c>
      <c r="I5" s="74" t="s">
        <v>21</v>
      </c>
      <c r="J5" s="71" t="s">
        <v>24</v>
      </c>
      <c r="K5" s="75"/>
      <c r="L5" s="76" t="s">
        <v>38</v>
      </c>
      <c r="M5" s="77" t="s">
        <v>33</v>
      </c>
      <c r="N5" s="77" t="s">
        <v>34</v>
      </c>
      <c r="O5" s="77" t="s">
        <v>35</v>
      </c>
      <c r="P5" s="76" t="s">
        <v>31</v>
      </c>
      <c r="Q5" s="77" t="s">
        <v>32</v>
      </c>
      <c r="R5" s="77" t="s">
        <v>37</v>
      </c>
      <c r="S5" s="78" t="s">
        <v>36</v>
      </c>
    </row>
    <row r="6" spans="2:19" ht="19.7" thickBot="1" x14ac:dyDescent="0.3">
      <c r="C6" s="79"/>
      <c r="D6" s="79"/>
      <c r="E6" s="80"/>
      <c r="F6" s="81"/>
      <c r="G6" s="82"/>
      <c r="H6" s="82"/>
      <c r="I6" s="82"/>
      <c r="J6" s="83"/>
      <c r="K6" s="83"/>
      <c r="L6" s="84"/>
      <c r="M6" s="82"/>
      <c r="N6" s="82"/>
      <c r="O6" s="82"/>
      <c r="P6" s="84"/>
      <c r="Q6" s="82"/>
      <c r="R6" s="82"/>
      <c r="S6" s="85"/>
    </row>
    <row r="7" spans="2:19" ht="19.5" thickBot="1" x14ac:dyDescent="0.3">
      <c r="C7" s="86" t="s">
        <v>6</v>
      </c>
      <c r="D7" s="87"/>
      <c r="E7" s="88"/>
      <c r="F7" s="89"/>
      <c r="G7" s="90"/>
      <c r="H7" s="90"/>
      <c r="I7" s="90"/>
      <c r="J7" s="91"/>
      <c r="K7" s="91"/>
      <c r="L7" s="92"/>
      <c r="M7" s="90"/>
      <c r="N7" s="90"/>
      <c r="O7" s="90"/>
      <c r="P7" s="92"/>
      <c r="Q7" s="90"/>
      <c r="R7" s="90"/>
      <c r="S7" s="93"/>
    </row>
    <row r="8" spans="2:19" ht="18.75" x14ac:dyDescent="0.3">
      <c r="B8">
        <v>391</v>
      </c>
      <c r="C8" s="2" t="s">
        <v>69</v>
      </c>
      <c r="D8" s="1"/>
      <c r="E8" s="9"/>
      <c r="F8" s="12">
        <v>150</v>
      </c>
      <c r="G8" s="13">
        <v>10.56</v>
      </c>
      <c r="H8" s="14">
        <v>18.36</v>
      </c>
      <c r="I8" s="15">
        <v>4.3899999999999997</v>
      </c>
      <c r="J8" s="12">
        <v>246.86</v>
      </c>
      <c r="K8" s="16"/>
      <c r="L8" s="17">
        <v>0.12</v>
      </c>
      <c r="M8" s="14">
        <v>1.4E-2</v>
      </c>
      <c r="N8" s="14">
        <v>0.55000000000000004</v>
      </c>
      <c r="O8" s="15">
        <v>148</v>
      </c>
      <c r="P8" s="17">
        <v>167.63</v>
      </c>
      <c r="Q8" s="14">
        <v>17.84</v>
      </c>
      <c r="R8" s="14">
        <v>27.2</v>
      </c>
      <c r="S8" s="18">
        <v>0.64</v>
      </c>
    </row>
    <row r="9" spans="2:19" ht="18.75" x14ac:dyDescent="0.3">
      <c r="B9">
        <v>377</v>
      </c>
      <c r="C9" s="7" t="s">
        <v>13</v>
      </c>
      <c r="D9" s="8"/>
      <c r="E9" s="26"/>
      <c r="F9" s="19">
        <v>200</v>
      </c>
      <c r="G9" s="20">
        <v>0.53</v>
      </c>
      <c r="H9" s="21"/>
      <c r="I9" s="22">
        <v>9.8699999999999992</v>
      </c>
      <c r="J9" s="19">
        <v>41.6</v>
      </c>
      <c r="K9" s="16"/>
      <c r="L9" s="17"/>
      <c r="M9" s="14">
        <v>2.13</v>
      </c>
      <c r="N9" s="14"/>
      <c r="O9" s="15"/>
      <c r="P9" s="17">
        <v>15.33</v>
      </c>
      <c r="Q9" s="14">
        <v>23.2</v>
      </c>
      <c r="R9" s="14">
        <v>12.27</v>
      </c>
      <c r="S9" s="18">
        <v>2.13</v>
      </c>
    </row>
    <row r="10" spans="2:19" ht="18.75" x14ac:dyDescent="0.25">
      <c r="C10" s="104" t="s">
        <v>1</v>
      </c>
      <c r="D10" s="105"/>
      <c r="E10" s="105"/>
      <c r="F10" s="40">
        <v>40</v>
      </c>
      <c r="G10" s="41">
        <v>3.16</v>
      </c>
      <c r="H10" s="42">
        <v>0.4</v>
      </c>
      <c r="I10" s="43">
        <v>19.32</v>
      </c>
      <c r="J10" s="40">
        <v>93.52</v>
      </c>
      <c r="K10" s="101"/>
      <c r="L10" s="102">
        <v>0.04</v>
      </c>
      <c r="M10" s="99"/>
      <c r="N10" s="99"/>
      <c r="O10" s="100">
        <v>0.52</v>
      </c>
      <c r="P10" s="102">
        <v>9.1999999999999993</v>
      </c>
      <c r="Q10" s="99">
        <v>34.799999999999997</v>
      </c>
      <c r="R10" s="99">
        <v>13.2</v>
      </c>
      <c r="S10" s="103">
        <v>0.44</v>
      </c>
    </row>
    <row r="11" spans="2:19" ht="18.75" x14ac:dyDescent="0.25">
      <c r="C11" s="104"/>
      <c r="D11" s="105"/>
      <c r="E11" s="105"/>
      <c r="F11" s="40"/>
      <c r="G11" s="41"/>
      <c r="H11" s="42"/>
      <c r="I11" s="43"/>
      <c r="J11" s="40"/>
      <c r="K11" s="101"/>
      <c r="L11" s="102"/>
      <c r="M11" s="99"/>
      <c r="N11" s="99"/>
      <c r="O11" s="100"/>
      <c r="P11" s="102"/>
      <c r="Q11" s="99"/>
      <c r="R11" s="99"/>
      <c r="S11" s="103"/>
    </row>
    <row r="12" spans="2:19" ht="19.7" thickBot="1" x14ac:dyDescent="0.3">
      <c r="C12" s="37"/>
      <c r="D12" s="38"/>
      <c r="E12" s="39"/>
      <c r="F12" s="40"/>
      <c r="G12" s="41"/>
      <c r="H12" s="42"/>
      <c r="I12" s="43"/>
      <c r="J12" s="40"/>
      <c r="K12" s="101"/>
      <c r="L12" s="44"/>
      <c r="M12" s="42"/>
      <c r="N12" s="42"/>
      <c r="O12" s="43"/>
      <c r="P12" s="44"/>
      <c r="Q12" s="42"/>
      <c r="R12" s="42"/>
      <c r="S12" s="45"/>
    </row>
    <row r="13" spans="2:19" ht="19.5" thickBot="1" x14ac:dyDescent="0.3">
      <c r="C13" s="106"/>
      <c r="D13" s="107"/>
      <c r="E13" s="107" t="s">
        <v>25</v>
      </c>
      <c r="F13" s="108"/>
      <c r="G13" s="109">
        <f>SUM(G8:G11)</f>
        <v>14.25</v>
      </c>
      <c r="H13" s="109">
        <f>SUM(H8:H12)</f>
        <v>18.759999999999998</v>
      </c>
      <c r="I13" s="109">
        <f>SUM(I8:I12)</f>
        <v>33.58</v>
      </c>
      <c r="J13" s="110">
        <f>SUM(J8:J12)</f>
        <v>381.98</v>
      </c>
      <c r="K13" s="111">
        <v>0.25</v>
      </c>
      <c r="L13" s="112">
        <f t="shared" ref="L13:S13" si="0">SUM(L8:L12)</f>
        <v>0.16</v>
      </c>
      <c r="M13" s="113">
        <f t="shared" si="0"/>
        <v>2.1439999999999997</v>
      </c>
      <c r="N13" s="113">
        <f t="shared" si="0"/>
        <v>0.55000000000000004</v>
      </c>
      <c r="O13" s="113">
        <f t="shared" si="0"/>
        <v>148.52000000000001</v>
      </c>
      <c r="P13" s="112">
        <f t="shared" si="0"/>
        <v>192.16</v>
      </c>
      <c r="Q13" s="113">
        <f t="shared" si="0"/>
        <v>75.84</v>
      </c>
      <c r="R13" s="113">
        <f t="shared" si="0"/>
        <v>52.67</v>
      </c>
      <c r="S13" s="114">
        <f t="shared" si="0"/>
        <v>3.21</v>
      </c>
    </row>
    <row r="14" spans="2:19" ht="19.5" thickBot="1" x14ac:dyDescent="0.3">
      <c r="C14" s="86" t="s">
        <v>5</v>
      </c>
      <c r="D14" s="126"/>
      <c r="E14" s="88"/>
      <c r="F14" s="89"/>
      <c r="G14" s="5"/>
      <c r="H14" s="5"/>
      <c r="I14" s="5"/>
      <c r="J14" s="89"/>
      <c r="K14" s="127"/>
      <c r="L14" s="128"/>
      <c r="M14" s="5"/>
      <c r="N14" s="5"/>
      <c r="O14" s="5"/>
      <c r="P14" s="128"/>
      <c r="Q14" s="5"/>
      <c r="R14" s="5"/>
      <c r="S14" s="129"/>
    </row>
    <row r="15" spans="2:19" ht="18.75" x14ac:dyDescent="0.25">
      <c r="B15">
        <v>52</v>
      </c>
      <c r="C15" s="94" t="s">
        <v>147</v>
      </c>
      <c r="D15" s="95"/>
      <c r="E15" s="96"/>
      <c r="F15" s="97">
        <v>60</v>
      </c>
      <c r="G15" s="98">
        <v>0.9</v>
      </c>
      <c r="H15" s="99">
        <v>6.06</v>
      </c>
      <c r="I15" s="100">
        <v>5.0999999999999996</v>
      </c>
      <c r="J15" s="97">
        <v>79</v>
      </c>
      <c r="K15" s="71"/>
      <c r="L15" s="102">
        <v>0</v>
      </c>
      <c r="M15" s="99">
        <v>3.3</v>
      </c>
      <c r="N15" s="99">
        <v>0</v>
      </c>
      <c r="O15" s="100">
        <v>2.7</v>
      </c>
      <c r="P15" s="102">
        <v>22</v>
      </c>
      <c r="Q15" s="99">
        <v>25</v>
      </c>
      <c r="R15" s="99">
        <v>13</v>
      </c>
      <c r="S15" s="103">
        <v>0.84</v>
      </c>
    </row>
    <row r="16" spans="2:19" ht="18.75" x14ac:dyDescent="0.25">
      <c r="B16">
        <v>101</v>
      </c>
      <c r="C16" s="94" t="s">
        <v>145</v>
      </c>
      <c r="D16" s="95"/>
      <c r="E16" s="96"/>
      <c r="F16" s="97">
        <v>250</v>
      </c>
      <c r="G16" s="98">
        <v>11.6</v>
      </c>
      <c r="H16" s="99">
        <v>30</v>
      </c>
      <c r="I16" s="100">
        <v>30.28</v>
      </c>
      <c r="J16" s="97">
        <v>237.6</v>
      </c>
      <c r="K16" s="71"/>
      <c r="L16" s="102">
        <v>0.8</v>
      </c>
      <c r="M16" s="99">
        <v>107</v>
      </c>
      <c r="N16" s="99"/>
      <c r="O16" s="100">
        <v>2.2999999999999998</v>
      </c>
      <c r="P16" s="102">
        <v>36</v>
      </c>
      <c r="Q16" s="99">
        <v>72</v>
      </c>
      <c r="R16" s="99">
        <v>44</v>
      </c>
      <c r="S16" s="103">
        <v>24</v>
      </c>
    </row>
    <row r="17" spans="2:20" ht="18.75" x14ac:dyDescent="0.25">
      <c r="B17" s="208">
        <v>284</v>
      </c>
      <c r="C17" s="37" t="s">
        <v>93</v>
      </c>
      <c r="D17" s="38"/>
      <c r="E17" s="39"/>
      <c r="F17" s="40">
        <v>105</v>
      </c>
      <c r="G17" s="41">
        <v>10.24</v>
      </c>
      <c r="H17" s="42">
        <v>8.44</v>
      </c>
      <c r="I17" s="43">
        <v>19.12</v>
      </c>
      <c r="J17" s="40">
        <v>156.69999999999999</v>
      </c>
      <c r="K17" s="71"/>
      <c r="L17" s="44">
        <v>0.19</v>
      </c>
      <c r="M17" s="42">
        <v>6.1</v>
      </c>
      <c r="N17" s="42">
        <v>5207</v>
      </c>
      <c r="O17" s="43">
        <v>550.20000000000005</v>
      </c>
      <c r="P17" s="44">
        <v>130.34</v>
      </c>
      <c r="Q17" s="42">
        <v>409.02</v>
      </c>
      <c r="R17" s="42">
        <v>20.09</v>
      </c>
      <c r="S17" s="45">
        <v>4.1100000000000003</v>
      </c>
    </row>
    <row r="18" spans="2:20" ht="18.75" x14ac:dyDescent="0.25">
      <c r="B18">
        <v>128</v>
      </c>
      <c r="C18" s="37" t="s">
        <v>146</v>
      </c>
      <c r="D18" s="38"/>
      <c r="E18" s="39"/>
      <c r="F18" s="12">
        <v>210</v>
      </c>
      <c r="G18" s="13">
        <v>4.2</v>
      </c>
      <c r="H18" s="14">
        <v>0.84</v>
      </c>
      <c r="I18" s="15">
        <v>33.18</v>
      </c>
      <c r="J18" s="12">
        <v>158.6</v>
      </c>
      <c r="K18" s="23"/>
      <c r="L18" s="17">
        <v>0.2</v>
      </c>
      <c r="M18" s="14">
        <v>29</v>
      </c>
      <c r="N18" s="14"/>
      <c r="O18" s="15">
        <v>0.2</v>
      </c>
      <c r="P18" s="17">
        <v>24</v>
      </c>
      <c r="Q18" s="14">
        <v>108</v>
      </c>
      <c r="R18" s="14">
        <v>44</v>
      </c>
      <c r="S18" s="18">
        <v>1.6</v>
      </c>
    </row>
    <row r="19" spans="2:20" ht="18.75" x14ac:dyDescent="0.3">
      <c r="B19">
        <v>349</v>
      </c>
      <c r="C19" s="2" t="s">
        <v>140</v>
      </c>
      <c r="D19" s="9"/>
      <c r="E19" s="8"/>
      <c r="F19" s="391">
        <v>200</v>
      </c>
      <c r="G19" s="392">
        <v>1.1599999999999999</v>
      </c>
      <c r="H19" s="393">
        <v>0.3</v>
      </c>
      <c r="I19" s="394">
        <v>34.26</v>
      </c>
      <c r="J19" s="391">
        <v>196.38</v>
      </c>
      <c r="K19" s="397"/>
      <c r="L19" s="395">
        <v>0.02</v>
      </c>
      <c r="M19" s="393">
        <v>0.8</v>
      </c>
      <c r="N19" s="393"/>
      <c r="O19" s="394">
        <v>0.2</v>
      </c>
      <c r="P19" s="395">
        <v>5.84</v>
      </c>
      <c r="Q19" s="393">
        <v>46</v>
      </c>
      <c r="R19" s="393">
        <v>33</v>
      </c>
      <c r="S19" s="396">
        <v>0.96</v>
      </c>
    </row>
    <row r="20" spans="2:20" ht="18.75" x14ac:dyDescent="0.25">
      <c r="C20" s="37" t="s">
        <v>1</v>
      </c>
      <c r="D20" s="38"/>
      <c r="E20" s="40"/>
      <c r="F20" s="40">
        <v>40</v>
      </c>
      <c r="G20" s="41">
        <v>2.2400000000000002</v>
      </c>
      <c r="H20" s="42">
        <v>0.44</v>
      </c>
      <c r="I20" s="43">
        <v>19.760000000000002</v>
      </c>
      <c r="J20" s="40">
        <v>91.96</v>
      </c>
      <c r="K20" s="71"/>
      <c r="L20" s="44">
        <v>0.04</v>
      </c>
      <c r="M20" s="42"/>
      <c r="N20" s="42"/>
      <c r="O20" s="43">
        <v>0.36</v>
      </c>
      <c r="P20" s="44">
        <v>9.1999999999999993</v>
      </c>
      <c r="Q20" s="42">
        <v>42.4</v>
      </c>
      <c r="R20" s="42">
        <v>10</v>
      </c>
      <c r="S20" s="45">
        <v>1.24</v>
      </c>
    </row>
    <row r="21" spans="2:20" ht="18.75" x14ac:dyDescent="0.25">
      <c r="C21" s="37" t="s">
        <v>41</v>
      </c>
      <c r="D21" s="38"/>
      <c r="E21" s="40"/>
      <c r="F21" s="40">
        <v>20</v>
      </c>
      <c r="G21" s="41">
        <v>1.58</v>
      </c>
      <c r="H21" s="42">
        <v>0.2</v>
      </c>
      <c r="I21" s="43">
        <v>9.66</v>
      </c>
      <c r="J21" s="40">
        <v>46.76</v>
      </c>
      <c r="K21" s="101"/>
      <c r="L21" s="102">
        <v>0.02</v>
      </c>
      <c r="M21" s="99"/>
      <c r="N21" s="99"/>
      <c r="O21" s="100">
        <v>0.26</v>
      </c>
      <c r="P21" s="102">
        <v>4.5999999999999996</v>
      </c>
      <c r="Q21" s="99">
        <v>17.399999999999999</v>
      </c>
      <c r="R21" s="99">
        <v>6.6</v>
      </c>
      <c r="S21" s="103">
        <v>0.22</v>
      </c>
    </row>
    <row r="22" spans="2:20" ht="19.7" thickBot="1" x14ac:dyDescent="0.3">
      <c r="C22" s="37"/>
      <c r="D22" s="130"/>
      <c r="E22" s="39"/>
      <c r="F22" s="40"/>
      <c r="G22" s="41"/>
      <c r="H22" s="42"/>
      <c r="I22" s="43"/>
      <c r="J22" s="40"/>
      <c r="K22" s="71"/>
      <c r="L22" s="44"/>
      <c r="M22" s="42"/>
      <c r="N22" s="42"/>
      <c r="O22" s="43"/>
      <c r="P22" s="44"/>
      <c r="Q22" s="42"/>
      <c r="R22" s="42"/>
      <c r="S22" s="45"/>
    </row>
    <row r="23" spans="2:20" ht="19.5" thickBot="1" x14ac:dyDescent="0.3">
      <c r="C23" s="115"/>
      <c r="D23" s="116"/>
      <c r="E23" s="116" t="s">
        <v>25</v>
      </c>
      <c r="F23" s="117"/>
      <c r="G23" s="113">
        <f>SUM(G15:G22)</f>
        <v>31.92</v>
      </c>
      <c r="H23" s="113">
        <f>H21+H20+H19+H18+H17+H16+H15</f>
        <v>46.28</v>
      </c>
      <c r="I23" s="113">
        <f>SUM(I15:I22)</f>
        <v>151.35999999999999</v>
      </c>
      <c r="J23" s="118">
        <f>SUM(J15:J22)</f>
        <v>967</v>
      </c>
      <c r="K23" s="111">
        <v>0.35</v>
      </c>
      <c r="L23" s="112">
        <f t="shared" ref="L23:S23" si="1">SUM(L15:L22)</f>
        <v>1.27</v>
      </c>
      <c r="M23" s="113">
        <f t="shared" si="1"/>
        <v>146.19999999999999</v>
      </c>
      <c r="N23" s="113">
        <f t="shared" si="1"/>
        <v>5207</v>
      </c>
      <c r="O23" s="113">
        <f t="shared" si="1"/>
        <v>556.22000000000014</v>
      </c>
      <c r="P23" s="112">
        <f t="shared" si="1"/>
        <v>231.98</v>
      </c>
      <c r="Q23" s="113">
        <f t="shared" si="1"/>
        <v>719.81999999999994</v>
      </c>
      <c r="R23" s="113">
        <f t="shared" si="1"/>
        <v>170.69</v>
      </c>
      <c r="S23" s="114">
        <f t="shared" si="1"/>
        <v>32.97</v>
      </c>
    </row>
    <row r="24" spans="2:20" ht="19.5" thickBot="1" x14ac:dyDescent="0.3">
      <c r="C24" s="68"/>
      <c r="D24" s="126"/>
      <c r="E24" s="88"/>
      <c r="F24" s="131"/>
      <c r="G24" s="132"/>
      <c r="H24" s="132"/>
      <c r="I24" s="132"/>
      <c r="J24" s="131"/>
      <c r="K24" s="71"/>
      <c r="L24" s="133"/>
      <c r="M24" s="132"/>
      <c r="N24" s="132"/>
      <c r="O24" s="132"/>
      <c r="P24" s="184"/>
      <c r="Q24" s="185"/>
      <c r="R24" s="185"/>
      <c r="S24" s="186"/>
    </row>
    <row r="25" spans="2:20" ht="18.75" x14ac:dyDescent="0.3">
      <c r="C25" s="7"/>
      <c r="D25" s="8"/>
      <c r="E25" s="26"/>
      <c r="F25" s="19"/>
      <c r="G25" s="20"/>
      <c r="H25" s="21"/>
      <c r="I25" s="22"/>
      <c r="J25" s="19"/>
      <c r="K25" s="16"/>
      <c r="L25" s="17"/>
      <c r="M25" s="14"/>
      <c r="N25" s="14"/>
      <c r="O25" s="15"/>
      <c r="P25" s="17"/>
      <c r="Q25" s="14"/>
      <c r="R25" s="14"/>
      <c r="S25" s="18"/>
      <c r="T25" s="210"/>
    </row>
    <row r="26" spans="2:20" ht="18.75" x14ac:dyDescent="0.25">
      <c r="C26" s="104"/>
      <c r="D26" s="105"/>
      <c r="E26" s="105"/>
      <c r="F26" s="40"/>
      <c r="G26" s="41"/>
      <c r="H26" s="42"/>
      <c r="I26" s="43"/>
      <c r="J26" s="40"/>
      <c r="K26" s="101"/>
      <c r="L26" s="102"/>
      <c r="M26" s="99"/>
      <c r="N26" s="99"/>
      <c r="O26" s="100"/>
      <c r="P26" s="102"/>
      <c r="Q26" s="99"/>
      <c r="R26" s="99"/>
      <c r="S26" s="103"/>
      <c r="T26" s="210"/>
    </row>
    <row r="27" spans="2:20" ht="19.5" thickBot="1" x14ac:dyDescent="0.35">
      <c r="C27" s="2"/>
      <c r="D27" s="9"/>
      <c r="E27" s="8"/>
      <c r="F27" s="40"/>
      <c r="G27" s="41"/>
      <c r="H27" s="42"/>
      <c r="I27" s="43"/>
      <c r="J27" s="40"/>
      <c r="K27" s="71"/>
      <c r="L27" s="44"/>
      <c r="M27" s="42"/>
      <c r="N27" s="42"/>
      <c r="O27" s="43"/>
      <c r="P27" s="44"/>
      <c r="Q27" s="42"/>
      <c r="R27" s="42"/>
      <c r="S27" s="45"/>
    </row>
    <row r="28" spans="2:20" ht="19.5" thickBot="1" x14ac:dyDescent="0.3">
      <c r="C28" s="30"/>
      <c r="D28" s="31"/>
      <c r="E28" s="30"/>
      <c r="F28" s="32"/>
      <c r="G28" s="33"/>
      <c r="H28" s="33"/>
      <c r="I28" s="33"/>
      <c r="J28" s="32"/>
      <c r="K28" s="48"/>
      <c r="L28" s="35"/>
      <c r="M28" s="46"/>
      <c r="N28" s="46"/>
      <c r="O28" s="36"/>
      <c r="P28" s="35"/>
      <c r="Q28" s="46"/>
      <c r="R28" s="46"/>
      <c r="S28" s="47"/>
    </row>
    <row r="29" spans="2:20" ht="19.7" thickBot="1" x14ac:dyDescent="0.3">
      <c r="C29" s="30"/>
      <c r="D29" s="31"/>
      <c r="E29" s="31"/>
      <c r="F29" s="32"/>
      <c r="G29" s="33"/>
      <c r="H29" s="33"/>
      <c r="I29" s="33"/>
      <c r="J29" s="32"/>
      <c r="K29" s="34"/>
      <c r="L29" s="137"/>
      <c r="M29" s="138"/>
      <c r="N29" s="138"/>
      <c r="O29" s="36"/>
      <c r="P29" s="139"/>
      <c r="Q29" s="138"/>
      <c r="R29" s="138"/>
      <c r="S29" s="140"/>
    </row>
    <row r="30" spans="2:20" ht="19.5" thickBot="1" x14ac:dyDescent="0.3">
      <c r="C30" s="53"/>
      <c r="D30" s="54"/>
      <c r="E30" s="69" t="s">
        <v>45</v>
      </c>
      <c r="F30" s="119"/>
      <c r="G30" s="69">
        <f>G13+G23+G28</f>
        <v>46.17</v>
      </c>
      <c r="H30" s="69">
        <f>H13+H23+H28</f>
        <v>65.039999999999992</v>
      </c>
      <c r="I30" s="120">
        <f>I13+I23+I28</f>
        <v>184.94</v>
      </c>
      <c r="J30" s="121" t="s">
        <v>27</v>
      </c>
      <c r="K30" s="122" t="s">
        <v>28</v>
      </c>
      <c r="L30" s="123">
        <f t="shared" ref="L30:S30" si="2">L13+L23+L28</f>
        <v>1.43</v>
      </c>
      <c r="M30" s="124">
        <f t="shared" si="2"/>
        <v>148.34399999999999</v>
      </c>
      <c r="N30" s="124">
        <f t="shared" si="2"/>
        <v>5207.55</v>
      </c>
      <c r="O30" s="124">
        <f t="shared" si="2"/>
        <v>704.74000000000012</v>
      </c>
      <c r="P30" s="124">
        <f t="shared" si="2"/>
        <v>424.14</v>
      </c>
      <c r="Q30" s="124">
        <f t="shared" si="2"/>
        <v>795.66</v>
      </c>
      <c r="R30" s="124">
        <f t="shared" si="2"/>
        <v>223.36</v>
      </c>
      <c r="S30" s="125">
        <f t="shared" si="2"/>
        <v>36.18</v>
      </c>
    </row>
    <row r="31" spans="2:20" ht="19.7" thickBot="1" x14ac:dyDescent="0.3">
      <c r="C31" s="141"/>
      <c r="D31" s="142"/>
      <c r="E31" s="142"/>
      <c r="F31" s="143"/>
      <c r="G31" s="144"/>
      <c r="H31" s="144"/>
      <c r="I31" s="144"/>
      <c r="J31" s="205">
        <f>J13+J23+J28</f>
        <v>1348.98</v>
      </c>
      <c r="K31" s="146">
        <f>K13+K23+K28</f>
        <v>0.6</v>
      </c>
      <c r="L31" s="147"/>
      <c r="M31" s="148"/>
      <c r="N31" s="148"/>
      <c r="O31" s="148"/>
      <c r="P31" s="148"/>
      <c r="Q31" s="148"/>
      <c r="R31" s="148"/>
      <c r="S31" s="149"/>
      <c r="T31" s="202"/>
    </row>
    <row r="32" spans="2:20" thickBot="1" x14ac:dyDescent="0.3">
      <c r="C32" s="150"/>
      <c r="D32" s="151"/>
      <c r="E32" s="151"/>
      <c r="F32" s="152"/>
      <c r="G32" s="153"/>
      <c r="H32" s="153"/>
      <c r="I32" s="153"/>
      <c r="J32" s="154"/>
      <c r="K32" s="154"/>
      <c r="L32" s="155"/>
      <c r="M32" s="153"/>
      <c r="N32" s="153"/>
      <c r="O32" s="153"/>
      <c r="P32" s="155"/>
      <c r="Q32" s="153"/>
      <c r="R32" s="153"/>
      <c r="S32" s="156"/>
    </row>
    <row r="33" spans="2:19" ht="15.75" thickBot="1" x14ac:dyDescent="0.3">
      <c r="C33" s="53" t="s">
        <v>113</v>
      </c>
      <c r="D33" s="54"/>
      <c r="E33" s="54"/>
      <c r="F33" s="6"/>
      <c r="G33" s="55"/>
      <c r="H33" s="55"/>
      <c r="I33" s="55"/>
      <c r="J33" s="56"/>
      <c r="K33" s="56"/>
      <c r="L33" s="57"/>
      <c r="M33" s="55"/>
      <c r="N33" s="55"/>
      <c r="O33" s="55"/>
      <c r="P33" s="57"/>
      <c r="Q33" s="55"/>
      <c r="R33" s="55"/>
      <c r="S33" s="55"/>
    </row>
    <row r="34" spans="2:19" ht="19.5" thickBot="1" x14ac:dyDescent="0.3">
      <c r="C34" s="174" t="str">
        <f>C4</f>
        <v>День       :  6</v>
      </c>
      <c r="D34" s="59"/>
      <c r="E34" s="59"/>
      <c r="F34" s="157" t="s">
        <v>17</v>
      </c>
      <c r="G34" s="158"/>
      <c r="H34" s="159" t="s">
        <v>22</v>
      </c>
      <c r="I34" s="142"/>
      <c r="J34" s="160" t="s">
        <v>23</v>
      </c>
      <c r="K34" s="160"/>
      <c r="L34" s="141"/>
      <c r="M34" s="142" t="s">
        <v>30</v>
      </c>
      <c r="N34" s="142"/>
      <c r="O34" s="142"/>
      <c r="P34" s="161" t="s">
        <v>29</v>
      </c>
      <c r="Q34" s="142"/>
      <c r="R34" s="142"/>
      <c r="S34" s="142"/>
    </row>
    <row r="35" spans="2:19" ht="19.5" thickBot="1" x14ac:dyDescent="0.3">
      <c r="C35" s="68" t="s">
        <v>42</v>
      </c>
      <c r="D35" s="69"/>
      <c r="E35" s="70"/>
      <c r="F35" s="162" t="s">
        <v>18</v>
      </c>
      <c r="G35" s="58" t="s">
        <v>19</v>
      </c>
      <c r="H35" s="56" t="s">
        <v>20</v>
      </c>
      <c r="I35" s="57" t="s">
        <v>21</v>
      </c>
      <c r="J35" s="162" t="s">
        <v>24</v>
      </c>
      <c r="K35" s="163"/>
      <c r="L35" s="164" t="s">
        <v>38</v>
      </c>
      <c r="M35" s="165" t="s">
        <v>33</v>
      </c>
      <c r="N35" s="165" t="s">
        <v>34</v>
      </c>
      <c r="O35" s="165" t="s">
        <v>35</v>
      </c>
      <c r="P35" s="164" t="s">
        <v>31</v>
      </c>
      <c r="Q35" s="165" t="s">
        <v>32</v>
      </c>
      <c r="R35" s="165" t="s">
        <v>37</v>
      </c>
      <c r="S35" s="165" t="s">
        <v>36</v>
      </c>
    </row>
    <row r="36" spans="2:19" ht="19.7" thickBot="1" x14ac:dyDescent="0.3">
      <c r="C36" s="79"/>
      <c r="D36" s="79"/>
      <c r="E36" s="80"/>
      <c r="F36" s="81"/>
      <c r="G36" s="82"/>
      <c r="H36" s="82"/>
      <c r="I36" s="82"/>
      <c r="J36" s="83"/>
      <c r="K36" s="83"/>
      <c r="L36" s="84"/>
      <c r="M36" s="82"/>
      <c r="N36" s="82"/>
      <c r="O36" s="82"/>
      <c r="P36" s="84"/>
      <c r="Q36" s="82"/>
      <c r="R36" s="82"/>
      <c r="S36" s="82"/>
    </row>
    <row r="37" spans="2:19" ht="19.5" thickBot="1" x14ac:dyDescent="0.3">
      <c r="C37" s="86" t="s">
        <v>6</v>
      </c>
      <c r="D37" s="87"/>
      <c r="E37" s="88"/>
      <c r="F37" s="89"/>
      <c r="G37" s="90"/>
      <c r="H37" s="90"/>
      <c r="I37" s="90"/>
      <c r="J37" s="91"/>
      <c r="K37" s="91"/>
      <c r="L37" s="92"/>
      <c r="M37" s="197"/>
      <c r="N37" s="198"/>
      <c r="O37" s="198"/>
      <c r="P37" s="197"/>
      <c r="Q37" s="198"/>
      <c r="R37" s="198"/>
      <c r="S37" s="199"/>
    </row>
    <row r="38" spans="2:19" ht="18.75" x14ac:dyDescent="0.3">
      <c r="B38">
        <v>391</v>
      </c>
      <c r="C38" s="2" t="s">
        <v>50</v>
      </c>
      <c r="D38" s="1"/>
      <c r="E38" s="9"/>
      <c r="F38" s="12">
        <v>150</v>
      </c>
      <c r="G38" s="13">
        <v>10.56</v>
      </c>
      <c r="H38" s="14">
        <v>18.36</v>
      </c>
      <c r="I38" s="15">
        <v>4.3899999999999997</v>
      </c>
      <c r="J38" s="12">
        <v>246.86</v>
      </c>
      <c r="K38" s="16"/>
      <c r="L38" s="17">
        <v>0.12</v>
      </c>
      <c r="M38" s="14">
        <v>1.4E-2</v>
      </c>
      <c r="N38" s="14">
        <v>0.55000000000000004</v>
      </c>
      <c r="O38" s="15">
        <v>148</v>
      </c>
      <c r="P38" s="17">
        <v>167.63</v>
      </c>
      <c r="Q38" s="14">
        <v>17.84</v>
      </c>
      <c r="R38" s="14">
        <v>27.2</v>
      </c>
      <c r="S38" s="18">
        <v>0.64</v>
      </c>
    </row>
    <row r="39" spans="2:19" ht="18.75" x14ac:dyDescent="0.3">
      <c r="B39">
        <v>377</v>
      </c>
      <c r="C39" s="7" t="s">
        <v>13</v>
      </c>
      <c r="D39" s="8"/>
      <c r="E39" s="26"/>
      <c r="F39" s="19">
        <v>200</v>
      </c>
      <c r="G39" s="20">
        <v>0.53</v>
      </c>
      <c r="H39" s="21"/>
      <c r="I39" s="22">
        <v>9.8699999999999992</v>
      </c>
      <c r="J39" s="19">
        <v>41.6</v>
      </c>
      <c r="K39" s="16"/>
      <c r="L39" s="27"/>
      <c r="M39" s="17">
        <v>2.13</v>
      </c>
      <c r="N39" s="14"/>
      <c r="O39" s="15"/>
      <c r="P39" s="17">
        <v>15.33</v>
      </c>
      <c r="Q39" s="14">
        <v>23.2</v>
      </c>
      <c r="R39" s="14">
        <v>12.27</v>
      </c>
      <c r="S39" s="18">
        <v>2.13</v>
      </c>
    </row>
    <row r="40" spans="2:19" ht="18.75" x14ac:dyDescent="0.3">
      <c r="C40" s="2" t="s">
        <v>1</v>
      </c>
      <c r="D40" s="9"/>
      <c r="E40" s="26"/>
      <c r="F40" s="19">
        <v>50</v>
      </c>
      <c r="G40" s="20">
        <v>3.95</v>
      </c>
      <c r="H40" s="21">
        <v>0.5</v>
      </c>
      <c r="I40" s="22">
        <v>24.15</v>
      </c>
      <c r="J40" s="19">
        <v>116.9</v>
      </c>
      <c r="K40" s="16"/>
      <c r="L40" s="28">
        <v>0.05</v>
      </c>
      <c r="M40" s="24"/>
      <c r="N40" s="21"/>
      <c r="O40" s="22">
        <v>0.65</v>
      </c>
      <c r="P40" s="24">
        <v>11.5</v>
      </c>
      <c r="Q40" s="21">
        <v>43.5</v>
      </c>
      <c r="R40" s="21">
        <v>16.5</v>
      </c>
      <c r="S40" s="25">
        <v>0.55000000000000004</v>
      </c>
    </row>
    <row r="41" spans="2:19" ht="18.75" x14ac:dyDescent="0.3">
      <c r="C41" s="2"/>
      <c r="D41" s="9"/>
      <c r="E41" s="26"/>
      <c r="F41" s="19"/>
      <c r="G41" s="20"/>
      <c r="H41" s="21"/>
      <c r="I41" s="22"/>
      <c r="J41" s="19"/>
      <c r="K41" s="16"/>
      <c r="L41" s="28"/>
      <c r="M41" s="24"/>
      <c r="N41" s="21"/>
      <c r="O41" s="22"/>
      <c r="P41" s="24"/>
      <c r="Q41" s="21"/>
      <c r="R41" s="21"/>
      <c r="S41" s="25"/>
    </row>
    <row r="42" spans="2:19" ht="19.7" thickBot="1" x14ac:dyDescent="0.3">
      <c r="C42" s="37"/>
      <c r="D42" s="38"/>
      <c r="E42" s="39"/>
      <c r="F42" s="40"/>
      <c r="G42" s="41"/>
      <c r="H42" s="42"/>
      <c r="I42" s="43"/>
      <c r="J42" s="40"/>
      <c r="K42" s="101"/>
      <c r="L42" s="193"/>
      <c r="M42" s="177"/>
      <c r="N42" s="178"/>
      <c r="O42" s="179"/>
      <c r="P42" s="177"/>
      <c r="Q42" s="178"/>
      <c r="R42" s="178"/>
      <c r="S42" s="180"/>
    </row>
    <row r="43" spans="2:19" ht="19.5" thickBot="1" x14ac:dyDescent="0.3">
      <c r="C43" s="106"/>
      <c r="D43" s="107"/>
      <c r="E43" s="107" t="s">
        <v>25</v>
      </c>
      <c r="F43" s="108"/>
      <c r="G43" s="109">
        <f>SUM(G38:G42)</f>
        <v>15.04</v>
      </c>
      <c r="H43" s="109">
        <f>SUM(H38:H42)</f>
        <v>18.86</v>
      </c>
      <c r="I43" s="109">
        <f>SUM(I38:I42)</f>
        <v>38.409999999999997</v>
      </c>
      <c r="J43" s="110">
        <f>SUM(J38:J42)</f>
        <v>405.36</v>
      </c>
      <c r="K43" s="111">
        <v>0.25</v>
      </c>
      <c r="L43" s="112">
        <f t="shared" ref="L43:S43" si="3">SUM(L38:L42)</f>
        <v>0.16999999999999998</v>
      </c>
      <c r="M43" s="113">
        <f t="shared" si="3"/>
        <v>2.1439999999999997</v>
      </c>
      <c r="N43" s="113">
        <f t="shared" si="3"/>
        <v>0.55000000000000004</v>
      </c>
      <c r="O43" s="113">
        <f t="shared" si="3"/>
        <v>148.65</v>
      </c>
      <c r="P43" s="112">
        <f t="shared" si="3"/>
        <v>194.46</v>
      </c>
      <c r="Q43" s="113">
        <f t="shared" si="3"/>
        <v>84.539999999999992</v>
      </c>
      <c r="R43" s="113">
        <f t="shared" si="3"/>
        <v>55.97</v>
      </c>
      <c r="S43" s="114">
        <f t="shared" si="3"/>
        <v>3.3200000000000003</v>
      </c>
    </row>
    <row r="44" spans="2:19" ht="19.5" thickBot="1" x14ac:dyDescent="0.3">
      <c r="C44" s="86" t="s">
        <v>5</v>
      </c>
      <c r="D44" s="126"/>
      <c r="E44" s="88"/>
      <c r="F44" s="89"/>
      <c r="G44" s="5"/>
      <c r="H44" s="5"/>
      <c r="I44" s="5"/>
      <c r="J44" s="89"/>
      <c r="K44" s="127"/>
      <c r="L44" s="128"/>
      <c r="M44" s="5"/>
      <c r="N44" s="5"/>
      <c r="O44" s="5"/>
      <c r="P44" s="175"/>
      <c r="Q44" s="4"/>
      <c r="R44" s="4"/>
      <c r="S44" s="176"/>
    </row>
    <row r="45" spans="2:19" ht="18.75" x14ac:dyDescent="0.25">
      <c r="B45">
        <v>52</v>
      </c>
      <c r="C45" s="94" t="s">
        <v>147</v>
      </c>
      <c r="D45" s="95"/>
      <c r="E45" s="96"/>
      <c r="F45" s="97">
        <v>60</v>
      </c>
      <c r="G45" s="98">
        <v>0.9</v>
      </c>
      <c r="H45" s="99">
        <v>6.06</v>
      </c>
      <c r="I45" s="100">
        <v>5.0999999999999996</v>
      </c>
      <c r="J45" s="97">
        <v>79</v>
      </c>
      <c r="K45" s="71"/>
      <c r="L45" s="102">
        <v>0</v>
      </c>
      <c r="M45" s="99">
        <v>3.3</v>
      </c>
      <c r="N45" s="99">
        <v>0</v>
      </c>
      <c r="O45" s="100">
        <v>2.7</v>
      </c>
      <c r="P45" s="102">
        <v>22</v>
      </c>
      <c r="Q45" s="99">
        <v>25</v>
      </c>
      <c r="R45" s="99">
        <v>13</v>
      </c>
      <c r="S45" s="103">
        <v>0.84</v>
      </c>
    </row>
    <row r="46" spans="2:19" ht="18.75" x14ac:dyDescent="0.25">
      <c r="B46">
        <v>101</v>
      </c>
      <c r="C46" s="94" t="s">
        <v>145</v>
      </c>
      <c r="D46" s="95"/>
      <c r="E46" s="96"/>
      <c r="F46" s="97">
        <v>250</v>
      </c>
      <c r="G46" s="98">
        <v>11.6</v>
      </c>
      <c r="H46" s="99">
        <v>30</v>
      </c>
      <c r="I46" s="100">
        <v>30.28</v>
      </c>
      <c r="J46" s="97">
        <v>237.6</v>
      </c>
      <c r="K46" s="71"/>
      <c r="L46" s="102">
        <v>0.8</v>
      </c>
      <c r="M46" s="99">
        <v>107</v>
      </c>
      <c r="N46" s="99"/>
      <c r="O46" s="100">
        <v>2.2999999999999998</v>
      </c>
      <c r="P46" s="102">
        <v>36</v>
      </c>
      <c r="Q46" s="99">
        <v>72</v>
      </c>
      <c r="R46" s="99">
        <v>44</v>
      </c>
      <c r="S46" s="103">
        <v>24</v>
      </c>
    </row>
    <row r="47" spans="2:19" ht="18.75" x14ac:dyDescent="0.25">
      <c r="B47" s="208">
        <v>284</v>
      </c>
      <c r="C47" s="37" t="s">
        <v>93</v>
      </c>
      <c r="D47" s="38"/>
      <c r="E47" s="39"/>
      <c r="F47" s="40">
        <v>125</v>
      </c>
      <c r="G47" s="41">
        <v>12.57</v>
      </c>
      <c r="H47" s="42">
        <v>8.8800000000000008</v>
      </c>
      <c r="I47" s="43">
        <v>32.68</v>
      </c>
      <c r="J47" s="40">
        <v>184.08</v>
      </c>
      <c r="K47" s="71"/>
      <c r="L47" s="44">
        <v>0.22</v>
      </c>
      <c r="M47" s="42">
        <v>7.26</v>
      </c>
      <c r="N47" s="42">
        <v>6198</v>
      </c>
      <c r="O47" s="43">
        <v>655</v>
      </c>
      <c r="P47" s="44">
        <v>99.96</v>
      </c>
      <c r="Q47" s="42">
        <v>397.9</v>
      </c>
      <c r="R47" s="42">
        <v>23.91</v>
      </c>
      <c r="S47" s="45">
        <v>4.8899999999999997</v>
      </c>
    </row>
    <row r="48" spans="2:19" ht="18.75" x14ac:dyDescent="0.25">
      <c r="B48">
        <v>128</v>
      </c>
      <c r="C48" s="37" t="s">
        <v>146</v>
      </c>
      <c r="D48" s="38"/>
      <c r="E48" s="39"/>
      <c r="F48" s="12">
        <v>210</v>
      </c>
      <c r="G48" s="13">
        <v>4.2</v>
      </c>
      <c r="H48" s="14">
        <v>0.84</v>
      </c>
      <c r="I48" s="15">
        <v>33.18</v>
      </c>
      <c r="J48" s="12">
        <v>158.6</v>
      </c>
      <c r="K48" s="23"/>
      <c r="L48" s="17">
        <v>0.2</v>
      </c>
      <c r="M48" s="14">
        <v>29</v>
      </c>
      <c r="N48" s="14"/>
      <c r="O48" s="15">
        <v>0.2</v>
      </c>
      <c r="P48" s="17">
        <v>24</v>
      </c>
      <c r="Q48" s="14">
        <v>108</v>
      </c>
      <c r="R48" s="14">
        <v>44</v>
      </c>
      <c r="S48" s="18">
        <v>1.6</v>
      </c>
    </row>
    <row r="49" spans="1:20" ht="18.75" x14ac:dyDescent="0.3">
      <c r="A49" t="s">
        <v>7</v>
      </c>
      <c r="B49">
        <v>349</v>
      </c>
      <c r="C49" s="2" t="s">
        <v>140</v>
      </c>
      <c r="D49" s="9"/>
      <c r="E49" s="8"/>
      <c r="F49" s="391">
        <v>200</v>
      </c>
      <c r="G49" s="392">
        <v>1.1599999999999999</v>
      </c>
      <c r="H49" s="393">
        <v>0.3</v>
      </c>
      <c r="I49" s="394">
        <v>34.26</v>
      </c>
      <c r="J49" s="391">
        <v>196.38</v>
      </c>
      <c r="K49" s="397"/>
      <c r="L49" s="395">
        <v>0.02</v>
      </c>
      <c r="M49" s="393">
        <v>0.8</v>
      </c>
      <c r="N49" s="393"/>
      <c r="O49" s="394">
        <v>0.2</v>
      </c>
      <c r="P49" s="395">
        <v>5.84</v>
      </c>
      <c r="Q49" s="393">
        <v>46</v>
      </c>
      <c r="R49" s="393">
        <v>33</v>
      </c>
      <c r="S49" s="396">
        <v>0.96</v>
      </c>
    </row>
    <row r="50" spans="1:20" ht="18.75" x14ac:dyDescent="0.3">
      <c r="C50" s="10" t="s">
        <v>41</v>
      </c>
      <c r="D50" s="11"/>
      <c r="E50" s="26"/>
      <c r="F50" s="19">
        <v>60</v>
      </c>
      <c r="G50" s="20">
        <v>3.36</v>
      </c>
      <c r="H50" s="21">
        <v>0.66</v>
      </c>
      <c r="I50" s="22">
        <v>29.64</v>
      </c>
      <c r="J50" s="19">
        <v>137.94</v>
      </c>
      <c r="K50" s="23"/>
      <c r="L50" s="17">
        <v>7.0000000000000007E-2</v>
      </c>
      <c r="M50" s="14"/>
      <c r="N50" s="14"/>
      <c r="O50" s="15">
        <v>0.54</v>
      </c>
      <c r="P50" s="17">
        <v>13.8</v>
      </c>
      <c r="Q50" s="14">
        <v>63.6</v>
      </c>
      <c r="R50" s="14">
        <v>15</v>
      </c>
      <c r="S50" s="15">
        <v>1.86</v>
      </c>
    </row>
    <row r="51" spans="1:20" ht="18.75" x14ac:dyDescent="0.3">
      <c r="C51" s="10" t="s">
        <v>1</v>
      </c>
      <c r="D51" s="11"/>
      <c r="E51" s="26"/>
      <c r="F51" s="19">
        <v>30</v>
      </c>
      <c r="G51" s="20">
        <v>2.37</v>
      </c>
      <c r="H51" s="21">
        <v>0.3</v>
      </c>
      <c r="I51" s="22">
        <v>14.49</v>
      </c>
      <c r="J51" s="19">
        <v>70.14</v>
      </c>
      <c r="K51" s="23"/>
      <c r="L51" s="24">
        <v>0.03</v>
      </c>
      <c r="M51" s="21"/>
      <c r="N51" s="21"/>
      <c r="O51" s="22">
        <v>0.39</v>
      </c>
      <c r="P51" s="24">
        <v>6.9</v>
      </c>
      <c r="Q51" s="21">
        <v>26.1</v>
      </c>
      <c r="R51" s="21">
        <v>9.9</v>
      </c>
      <c r="S51" s="22">
        <v>0.33</v>
      </c>
    </row>
    <row r="52" spans="1:20" ht="19.5" thickBot="1" x14ac:dyDescent="0.3">
      <c r="C52" s="37"/>
      <c r="D52" s="38"/>
      <c r="E52" s="39"/>
      <c r="F52" s="40"/>
      <c r="G52" s="41"/>
      <c r="H52" s="42"/>
      <c r="I52" s="43"/>
      <c r="J52" s="40"/>
      <c r="K52" s="101"/>
      <c r="L52" s="102"/>
      <c r="M52" s="99"/>
      <c r="N52" s="99"/>
      <c r="O52" s="100"/>
      <c r="P52" s="177"/>
      <c r="Q52" s="178"/>
      <c r="R52" s="178"/>
      <c r="S52" s="180"/>
    </row>
    <row r="53" spans="1:20" ht="19.5" thickBot="1" x14ac:dyDescent="0.3">
      <c r="C53" s="166"/>
      <c r="D53" s="167"/>
      <c r="E53" s="107" t="s">
        <v>25</v>
      </c>
      <c r="F53" s="117"/>
      <c r="G53" s="113">
        <f>SUM(G45:G52)</f>
        <v>36.159999999999997</v>
      </c>
      <c r="H53" s="113">
        <f>SUM(H45:H52)</f>
        <v>47.04</v>
      </c>
      <c r="I53" s="113">
        <f>SUM(I45:I52)</f>
        <v>179.63</v>
      </c>
      <c r="J53" s="118">
        <f>SUM(J45:J52)</f>
        <v>1063.7400000000002</v>
      </c>
      <c r="K53" s="190">
        <v>0.35</v>
      </c>
      <c r="L53" s="112">
        <f t="shared" ref="L53:S53" si="4">SUM(L45:L52)</f>
        <v>1.34</v>
      </c>
      <c r="M53" s="113">
        <f t="shared" si="4"/>
        <v>147.36000000000001</v>
      </c>
      <c r="N53" s="113">
        <f t="shared" si="4"/>
        <v>6198</v>
      </c>
      <c r="O53" s="113">
        <f t="shared" si="4"/>
        <v>661.33</v>
      </c>
      <c r="P53" s="112">
        <f t="shared" si="4"/>
        <v>208.5</v>
      </c>
      <c r="Q53" s="113">
        <f t="shared" si="4"/>
        <v>738.6</v>
      </c>
      <c r="R53" s="113">
        <f t="shared" si="4"/>
        <v>182.81</v>
      </c>
      <c r="S53" s="114">
        <f t="shared" si="4"/>
        <v>34.479999999999997</v>
      </c>
    </row>
    <row r="54" spans="1:20" ht="19.5" thickBot="1" x14ac:dyDescent="0.3">
      <c r="C54" s="68"/>
      <c r="D54" s="126"/>
      <c r="E54" s="88"/>
      <c r="F54" s="131"/>
      <c r="G54" s="132"/>
      <c r="H54" s="132"/>
      <c r="I54" s="132"/>
      <c r="J54" s="131"/>
      <c r="K54" s="71"/>
      <c r="L54" s="133"/>
      <c r="M54" s="132"/>
      <c r="N54" s="132"/>
      <c r="O54" s="132"/>
      <c r="P54" s="133"/>
      <c r="Q54" s="132"/>
      <c r="R54" s="132"/>
      <c r="S54" s="134"/>
    </row>
    <row r="55" spans="1:20" ht="18.75" x14ac:dyDescent="0.3">
      <c r="C55" s="7"/>
      <c r="D55" s="8"/>
      <c r="E55" s="26"/>
      <c r="F55" s="19"/>
      <c r="G55" s="20"/>
      <c r="H55" s="21"/>
      <c r="I55" s="22"/>
      <c r="J55" s="19"/>
      <c r="K55" s="16"/>
      <c r="L55" s="27"/>
      <c r="M55" s="17"/>
      <c r="N55" s="14"/>
      <c r="O55" s="15"/>
      <c r="P55" s="17"/>
      <c r="Q55" s="14"/>
      <c r="R55" s="14"/>
      <c r="S55" s="18"/>
      <c r="T55" s="210"/>
    </row>
    <row r="56" spans="1:20" ht="18.75" x14ac:dyDescent="0.3">
      <c r="C56" s="2"/>
      <c r="D56" s="9"/>
      <c r="E56" s="26"/>
      <c r="F56" s="19"/>
      <c r="G56" s="20"/>
      <c r="H56" s="21"/>
      <c r="I56" s="22"/>
      <c r="J56" s="19"/>
      <c r="K56" s="16"/>
      <c r="L56" s="28"/>
      <c r="M56" s="24"/>
      <c r="N56" s="21"/>
      <c r="O56" s="22"/>
      <c r="P56" s="24"/>
      <c r="Q56" s="21"/>
      <c r="R56" s="21"/>
      <c r="S56" s="25"/>
      <c r="T56" s="210"/>
    </row>
    <row r="57" spans="1:20" ht="19.5" thickBot="1" x14ac:dyDescent="0.35">
      <c r="C57" s="2"/>
      <c r="D57" s="9"/>
      <c r="E57" s="8"/>
      <c r="F57" s="40"/>
      <c r="G57" s="41"/>
      <c r="H57" s="42"/>
      <c r="I57" s="43"/>
      <c r="J57" s="40"/>
      <c r="K57" s="71"/>
      <c r="L57" s="44"/>
      <c r="M57" s="42"/>
      <c r="N57" s="42"/>
      <c r="O57" s="43"/>
      <c r="P57" s="44"/>
      <c r="Q57" s="42"/>
      <c r="R57" s="42"/>
      <c r="S57" s="45"/>
    </row>
    <row r="58" spans="1:20" ht="19.5" thickBot="1" x14ac:dyDescent="0.3">
      <c r="C58" s="30"/>
      <c r="D58" s="31"/>
      <c r="E58" s="30"/>
      <c r="F58" s="32"/>
      <c r="G58" s="33"/>
      <c r="H58" s="33"/>
      <c r="I58" s="33"/>
      <c r="J58" s="32"/>
      <c r="K58" s="48"/>
      <c r="L58" s="35"/>
      <c r="M58" s="138"/>
      <c r="N58" s="138"/>
      <c r="O58" s="36"/>
      <c r="P58" s="169"/>
      <c r="Q58" s="138"/>
      <c r="R58" s="138"/>
      <c r="S58" s="140"/>
    </row>
    <row r="59" spans="1:20" ht="19.5" thickBot="1" x14ac:dyDescent="0.3">
      <c r="C59" s="30"/>
      <c r="D59" s="31"/>
      <c r="E59" s="31"/>
      <c r="F59" s="32"/>
      <c r="G59" s="33"/>
      <c r="H59" s="33"/>
      <c r="I59" s="33"/>
      <c r="J59" s="32"/>
      <c r="K59" s="34"/>
      <c r="L59" s="137"/>
      <c r="M59" s="138"/>
      <c r="N59" s="138"/>
      <c r="O59" s="36"/>
      <c r="P59" s="189"/>
      <c r="Q59" s="182"/>
      <c r="R59" s="182"/>
      <c r="S59" s="183"/>
    </row>
    <row r="60" spans="1:20" ht="19.5" thickBot="1" x14ac:dyDescent="0.3">
      <c r="C60" s="194"/>
      <c r="D60" s="70"/>
      <c r="E60" s="70" t="s">
        <v>45</v>
      </c>
      <c r="F60" s="119"/>
      <c r="G60" s="69">
        <f>G43+G53+G58</f>
        <v>51.199999999999996</v>
      </c>
      <c r="H60" s="69">
        <v>52.54</v>
      </c>
      <c r="I60" s="120">
        <f>I43+I53+I58</f>
        <v>218.04</v>
      </c>
      <c r="J60" s="121" t="s">
        <v>27</v>
      </c>
      <c r="K60" s="171" t="s">
        <v>28</v>
      </c>
      <c r="L60" s="192">
        <f t="shared" ref="L60:S60" si="5">L43+L53+L58</f>
        <v>1.51</v>
      </c>
      <c r="M60" s="195">
        <f t="shared" si="5"/>
        <v>149.50400000000002</v>
      </c>
      <c r="N60" s="195">
        <f t="shared" si="5"/>
        <v>6198.55</v>
      </c>
      <c r="O60" s="195">
        <f t="shared" si="5"/>
        <v>809.98</v>
      </c>
      <c r="P60" s="195">
        <f t="shared" si="5"/>
        <v>402.96000000000004</v>
      </c>
      <c r="Q60" s="195">
        <f t="shared" si="5"/>
        <v>823.14</v>
      </c>
      <c r="R60" s="195">
        <f t="shared" si="5"/>
        <v>238.78</v>
      </c>
      <c r="S60" s="196">
        <f t="shared" si="5"/>
        <v>37.799999999999997</v>
      </c>
    </row>
    <row r="61" spans="1:20" ht="19.5" thickBot="1" x14ac:dyDescent="0.3">
      <c r="C61" s="141"/>
      <c r="D61" s="142"/>
      <c r="E61" s="142"/>
      <c r="F61" s="143"/>
      <c r="G61" s="144"/>
      <c r="H61" s="144"/>
      <c r="I61" s="144"/>
      <c r="J61" s="145">
        <f>J43+J53+J58</f>
        <v>1469.1000000000004</v>
      </c>
      <c r="K61" s="191">
        <f>K43+K53+K58</f>
        <v>0.6</v>
      </c>
      <c r="L61" s="172"/>
      <c r="M61" s="148"/>
      <c r="N61" s="148"/>
      <c r="O61" s="148"/>
      <c r="P61" s="148"/>
      <c r="Q61" s="148"/>
      <c r="R61" s="148"/>
      <c r="S61" s="173"/>
    </row>
  </sheetData>
  <pageMargins left="0.7" right="0.7" top="0.75" bottom="0.75" header="0.3" footer="0.3"/>
  <pageSetup paperSize="9" scale="41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62"/>
  <sheetViews>
    <sheetView showWhiteSpace="0" topLeftCell="A43" zoomScale="75" zoomScaleNormal="75" workbookViewId="0">
      <selection activeCell="B19" sqref="B19"/>
    </sheetView>
  </sheetViews>
  <sheetFormatPr defaultRowHeight="15" x14ac:dyDescent="0.25"/>
  <cols>
    <col min="5" max="5" width="39.28515625" customWidth="1"/>
    <col min="9" max="9" width="10.42578125" customWidth="1"/>
    <col min="10" max="10" width="13.85546875" customWidth="1"/>
    <col min="11" max="11" width="12.28515625" customWidth="1"/>
    <col min="16" max="16" width="10.5703125" bestFit="1" customWidth="1"/>
    <col min="17" max="17" width="12.42578125" customWidth="1"/>
  </cols>
  <sheetData>
    <row r="2" spans="2:19" thickBot="1" x14ac:dyDescent="0.3"/>
    <row r="3" spans="2:19" ht="15.75" thickBot="1" x14ac:dyDescent="0.3">
      <c r="C3" s="53" t="s">
        <v>104</v>
      </c>
      <c r="D3" s="54"/>
      <c r="E3" s="54"/>
      <c r="F3" s="6"/>
      <c r="G3" s="55"/>
      <c r="H3" s="55"/>
      <c r="I3" s="55"/>
      <c r="J3" s="56"/>
      <c r="K3" s="56"/>
      <c r="L3" s="57"/>
      <c r="M3" s="55"/>
      <c r="N3" s="55"/>
      <c r="O3" s="55"/>
      <c r="P3" s="57"/>
      <c r="Q3" s="55"/>
      <c r="R3" s="55"/>
      <c r="S3" s="58"/>
    </row>
    <row r="4" spans="2:19" ht="19.5" thickBot="1" x14ac:dyDescent="0.3">
      <c r="C4" s="174" t="s">
        <v>60</v>
      </c>
      <c r="D4" s="59"/>
      <c r="E4" s="59"/>
      <c r="F4" s="60" t="s">
        <v>17</v>
      </c>
      <c r="G4" s="61"/>
      <c r="H4" s="62" t="s">
        <v>22</v>
      </c>
      <c r="I4" s="63"/>
      <c r="J4" s="64" t="s">
        <v>23</v>
      </c>
      <c r="K4" s="64"/>
      <c r="L4" s="65"/>
      <c r="M4" s="63" t="s">
        <v>30</v>
      </c>
      <c r="N4" s="63"/>
      <c r="O4" s="63"/>
      <c r="P4" s="66" t="s">
        <v>29</v>
      </c>
      <c r="Q4" s="63"/>
      <c r="R4" s="63"/>
      <c r="S4" s="67"/>
    </row>
    <row r="5" spans="2:19" ht="19.5" thickBot="1" x14ac:dyDescent="0.3">
      <c r="C5" s="68" t="s">
        <v>44</v>
      </c>
      <c r="D5" s="69"/>
      <c r="E5" s="70"/>
      <c r="F5" s="71" t="s">
        <v>18</v>
      </c>
      <c r="G5" s="72" t="s">
        <v>19</v>
      </c>
      <c r="H5" s="73" t="s">
        <v>20</v>
      </c>
      <c r="I5" s="74" t="s">
        <v>21</v>
      </c>
      <c r="J5" s="71" t="s">
        <v>24</v>
      </c>
      <c r="K5" s="75"/>
      <c r="L5" s="76" t="s">
        <v>38</v>
      </c>
      <c r="M5" s="77" t="s">
        <v>33</v>
      </c>
      <c r="N5" s="77" t="s">
        <v>34</v>
      </c>
      <c r="O5" s="77" t="s">
        <v>35</v>
      </c>
      <c r="P5" s="76" t="s">
        <v>31</v>
      </c>
      <c r="Q5" s="77" t="s">
        <v>32</v>
      </c>
      <c r="R5" s="77" t="s">
        <v>37</v>
      </c>
      <c r="S5" s="78" t="s">
        <v>36</v>
      </c>
    </row>
    <row r="6" spans="2:19" ht="19.7" thickBot="1" x14ac:dyDescent="0.3">
      <c r="C6" s="79"/>
      <c r="D6" s="79"/>
      <c r="E6" s="80"/>
      <c r="F6" s="81"/>
      <c r="G6" s="82"/>
      <c r="H6" s="82"/>
      <c r="I6" s="82"/>
      <c r="J6" s="83"/>
      <c r="K6" s="83"/>
      <c r="L6" s="84"/>
      <c r="M6" s="82"/>
      <c r="N6" s="82"/>
      <c r="O6" s="82"/>
      <c r="P6" s="84"/>
      <c r="Q6" s="82"/>
      <c r="R6" s="82"/>
      <c r="S6" s="85"/>
    </row>
    <row r="7" spans="2:19" ht="19.5" thickBot="1" x14ac:dyDescent="0.3">
      <c r="C7" s="86" t="s">
        <v>6</v>
      </c>
      <c r="D7" s="87"/>
      <c r="E7" s="88"/>
      <c r="F7" s="89"/>
      <c r="G7" s="90"/>
      <c r="H7" s="90"/>
      <c r="I7" s="90"/>
      <c r="J7" s="91"/>
      <c r="K7" s="91"/>
      <c r="L7" s="92"/>
      <c r="M7" s="90"/>
      <c r="N7" s="90"/>
      <c r="O7" s="90"/>
      <c r="P7" s="92"/>
      <c r="Q7" s="90"/>
      <c r="R7" s="90"/>
      <c r="S7" s="93"/>
    </row>
    <row r="8" spans="2:19" ht="18.75" x14ac:dyDescent="0.25">
      <c r="B8">
        <v>181</v>
      </c>
      <c r="C8" s="94" t="s">
        <v>78</v>
      </c>
      <c r="D8" s="95"/>
      <c r="E8" s="96"/>
      <c r="F8" s="97">
        <v>200</v>
      </c>
      <c r="G8" s="98">
        <v>2.2000000000000002</v>
      </c>
      <c r="H8" s="99">
        <v>2.9</v>
      </c>
      <c r="I8" s="100">
        <v>23</v>
      </c>
      <c r="J8" s="97">
        <v>100.5</v>
      </c>
      <c r="K8" s="101"/>
      <c r="L8" s="102">
        <v>0.03</v>
      </c>
      <c r="M8" s="99"/>
      <c r="N8" s="99"/>
      <c r="O8" s="100">
        <v>1.1000000000000001</v>
      </c>
      <c r="P8" s="102">
        <v>12</v>
      </c>
      <c r="Q8" s="99">
        <v>18</v>
      </c>
      <c r="R8" s="99">
        <v>5</v>
      </c>
      <c r="S8" s="103">
        <v>0.2</v>
      </c>
    </row>
    <row r="9" spans="2:19" ht="18.75" x14ac:dyDescent="0.3">
      <c r="B9">
        <v>379</v>
      </c>
      <c r="C9" s="7" t="s">
        <v>0</v>
      </c>
      <c r="D9" s="8"/>
      <c r="E9" s="26"/>
      <c r="F9" s="19">
        <v>200</v>
      </c>
      <c r="G9" s="20">
        <v>3.6</v>
      </c>
      <c r="H9" s="21">
        <v>2.67</v>
      </c>
      <c r="I9" s="22">
        <v>29.2</v>
      </c>
      <c r="J9" s="19">
        <v>155.19999999999999</v>
      </c>
      <c r="K9" s="16"/>
      <c r="L9" s="17">
        <v>0.03</v>
      </c>
      <c r="M9" s="14">
        <v>1.47</v>
      </c>
      <c r="N9" s="14"/>
      <c r="O9" s="15"/>
      <c r="P9" s="17">
        <v>158.66999999999999</v>
      </c>
      <c r="Q9" s="14">
        <v>132</v>
      </c>
      <c r="R9" s="14">
        <v>29.33</v>
      </c>
      <c r="S9" s="18">
        <v>2.4</v>
      </c>
    </row>
    <row r="10" spans="2:19" ht="18.75" x14ac:dyDescent="0.25">
      <c r="C10" s="104" t="s">
        <v>43</v>
      </c>
      <c r="D10" s="105"/>
      <c r="E10" s="39"/>
      <c r="F10" s="40">
        <v>10</v>
      </c>
      <c r="G10" s="41">
        <v>0.1</v>
      </c>
      <c r="H10" s="42">
        <v>7.2</v>
      </c>
      <c r="I10" s="43">
        <v>0.13</v>
      </c>
      <c r="J10" s="40">
        <v>65.72</v>
      </c>
      <c r="K10" s="101"/>
      <c r="L10" s="102"/>
      <c r="M10" s="99"/>
      <c r="N10" s="99">
        <v>40</v>
      </c>
      <c r="O10" s="100">
        <v>0.1</v>
      </c>
      <c r="P10" s="102">
        <v>2.4</v>
      </c>
      <c r="Q10" s="99">
        <v>3</v>
      </c>
      <c r="R10" s="99"/>
      <c r="S10" s="103"/>
    </row>
    <row r="11" spans="2:19" ht="18.75" x14ac:dyDescent="0.25">
      <c r="C11" s="104" t="s">
        <v>1</v>
      </c>
      <c r="D11" s="105"/>
      <c r="E11" s="105"/>
      <c r="F11" s="40">
        <v>40</v>
      </c>
      <c r="G11" s="41">
        <v>3.16</v>
      </c>
      <c r="H11" s="42">
        <v>0.4</v>
      </c>
      <c r="I11" s="43">
        <v>19.32</v>
      </c>
      <c r="J11" s="40">
        <v>93.52</v>
      </c>
      <c r="K11" s="101"/>
      <c r="L11" s="102">
        <v>0.04</v>
      </c>
      <c r="M11" s="99"/>
      <c r="N11" s="99"/>
      <c r="O11" s="100">
        <v>0.52</v>
      </c>
      <c r="P11" s="102">
        <v>9.1999999999999993</v>
      </c>
      <c r="Q11" s="99">
        <v>34.799999999999997</v>
      </c>
      <c r="R11" s="99">
        <v>13.2</v>
      </c>
      <c r="S11" s="103">
        <v>0.44</v>
      </c>
    </row>
    <row r="12" spans="2:19" ht="18.75" x14ac:dyDescent="0.25">
      <c r="C12" s="104"/>
      <c r="D12" s="105"/>
      <c r="E12" s="39"/>
      <c r="F12" s="40"/>
      <c r="G12" s="41"/>
      <c r="H12" s="42"/>
      <c r="I12" s="43"/>
      <c r="J12" s="40"/>
      <c r="K12" s="101"/>
      <c r="L12" s="102"/>
      <c r="M12" s="99"/>
      <c r="N12" s="99"/>
      <c r="O12" s="100"/>
      <c r="P12" s="102"/>
      <c r="Q12" s="99"/>
      <c r="R12" s="99"/>
      <c r="S12" s="103"/>
    </row>
    <row r="13" spans="2:19" ht="19.5" thickBot="1" x14ac:dyDescent="0.3">
      <c r="C13" s="104"/>
      <c r="D13" s="105"/>
      <c r="E13" s="105"/>
      <c r="F13" s="40"/>
      <c r="G13" s="41"/>
      <c r="H13" s="42"/>
      <c r="I13" s="43"/>
      <c r="J13" s="40"/>
      <c r="K13" s="101"/>
      <c r="L13" s="102"/>
      <c r="M13" s="99"/>
      <c r="N13" s="99"/>
      <c r="O13" s="100"/>
      <c r="P13" s="102"/>
      <c r="Q13" s="99"/>
      <c r="R13" s="99"/>
      <c r="S13" s="103"/>
    </row>
    <row r="14" spans="2:19" ht="19.5" thickBot="1" x14ac:dyDescent="0.3">
      <c r="C14" s="106"/>
      <c r="D14" s="107"/>
      <c r="E14" s="107" t="s">
        <v>25</v>
      </c>
      <c r="F14" s="108"/>
      <c r="G14" s="109">
        <f>SUM(G8:G13)</f>
        <v>9.06</v>
      </c>
      <c r="H14" s="109">
        <f>SUM(H8:H13)</f>
        <v>13.17</v>
      </c>
      <c r="I14" s="109">
        <f>SUM(I8:I13)</f>
        <v>71.650000000000006</v>
      </c>
      <c r="J14" s="110">
        <f>SUM(J8:J13)</f>
        <v>414.93999999999994</v>
      </c>
      <c r="K14" s="111">
        <v>0.25</v>
      </c>
      <c r="L14" s="112">
        <f t="shared" ref="L14:S14" si="0">SUM(L8:L13)</f>
        <v>0.1</v>
      </c>
      <c r="M14" s="113">
        <f t="shared" si="0"/>
        <v>1.47</v>
      </c>
      <c r="N14" s="113">
        <f t="shared" si="0"/>
        <v>40</v>
      </c>
      <c r="O14" s="113">
        <f t="shared" si="0"/>
        <v>1.7200000000000002</v>
      </c>
      <c r="P14" s="112">
        <f t="shared" si="0"/>
        <v>182.26999999999998</v>
      </c>
      <c r="Q14" s="113">
        <f t="shared" si="0"/>
        <v>187.8</v>
      </c>
      <c r="R14" s="113">
        <f t="shared" si="0"/>
        <v>47.53</v>
      </c>
      <c r="S14" s="114">
        <f t="shared" si="0"/>
        <v>3.04</v>
      </c>
    </row>
    <row r="15" spans="2:19" ht="19.5" thickBot="1" x14ac:dyDescent="0.3">
      <c r="C15" s="86" t="s">
        <v>5</v>
      </c>
      <c r="D15" s="126"/>
      <c r="E15" s="88"/>
      <c r="F15" s="89"/>
      <c r="G15" s="5"/>
      <c r="H15" s="5"/>
      <c r="I15" s="5"/>
      <c r="J15" s="89"/>
      <c r="K15" s="127"/>
      <c r="L15" s="128"/>
      <c r="M15" s="5"/>
      <c r="N15" s="5"/>
      <c r="O15" s="5"/>
      <c r="P15" s="128"/>
      <c r="Q15" s="5"/>
      <c r="R15" s="5"/>
      <c r="S15" s="129"/>
    </row>
    <row r="16" spans="2:19" ht="18.75" x14ac:dyDescent="0.25">
      <c r="B16">
        <v>24</v>
      </c>
      <c r="C16" s="94" t="s">
        <v>79</v>
      </c>
      <c r="D16" s="95"/>
      <c r="E16" s="96"/>
      <c r="F16" s="97">
        <v>100</v>
      </c>
      <c r="G16" s="98">
        <v>0.93</v>
      </c>
      <c r="H16" s="99">
        <v>6.13</v>
      </c>
      <c r="I16" s="100">
        <v>2.87</v>
      </c>
      <c r="J16" s="97">
        <v>70.41</v>
      </c>
      <c r="K16" s="71"/>
      <c r="L16" s="102">
        <v>0.04</v>
      </c>
      <c r="M16" s="99">
        <v>18.05</v>
      </c>
      <c r="N16" s="99"/>
      <c r="O16" s="100">
        <v>3.14</v>
      </c>
      <c r="P16" s="102">
        <v>24.67</v>
      </c>
      <c r="Q16" s="99">
        <v>26.33</v>
      </c>
      <c r="R16" s="99">
        <v>16.66</v>
      </c>
      <c r="S16" s="103">
        <v>0.73</v>
      </c>
    </row>
    <row r="17" spans="2:19" ht="18.75" x14ac:dyDescent="0.25">
      <c r="B17" t="s">
        <v>161</v>
      </c>
      <c r="C17" s="94" t="s">
        <v>149</v>
      </c>
      <c r="D17" s="95"/>
      <c r="E17" s="96"/>
      <c r="F17" s="97">
        <v>250</v>
      </c>
      <c r="G17" s="98">
        <v>6.05</v>
      </c>
      <c r="H17" s="99">
        <v>3.55</v>
      </c>
      <c r="I17" s="100">
        <v>15.68</v>
      </c>
      <c r="J17" s="97">
        <v>119</v>
      </c>
      <c r="K17" s="71"/>
      <c r="L17" s="102">
        <v>0.14000000000000001</v>
      </c>
      <c r="M17" s="99">
        <v>11.2</v>
      </c>
      <c r="N17" s="99">
        <v>87.5</v>
      </c>
      <c r="O17" s="100"/>
      <c r="P17" s="102">
        <v>50</v>
      </c>
      <c r="Q17" s="99">
        <v>118.18</v>
      </c>
      <c r="R17" s="99">
        <v>42.13</v>
      </c>
      <c r="S17" s="103">
        <v>1.35</v>
      </c>
    </row>
    <row r="18" spans="2:19" ht="21" x14ac:dyDescent="0.35">
      <c r="B18" s="713" t="s">
        <v>160</v>
      </c>
      <c r="C18" s="37" t="s">
        <v>80</v>
      </c>
      <c r="D18" s="38"/>
      <c r="E18" s="39"/>
      <c r="F18" s="40">
        <v>200</v>
      </c>
      <c r="G18" s="41">
        <v>25.36</v>
      </c>
      <c r="H18" s="42">
        <v>13.98</v>
      </c>
      <c r="I18" s="43">
        <v>36.340000000000003</v>
      </c>
      <c r="J18" s="40">
        <v>392.77</v>
      </c>
      <c r="K18" s="71"/>
      <c r="L18" s="44">
        <v>0.28000000000000003</v>
      </c>
      <c r="M18" s="42">
        <v>15.15</v>
      </c>
      <c r="N18" s="42">
        <v>7.2999999999999995E-2</v>
      </c>
      <c r="O18" s="43">
        <v>1.05</v>
      </c>
      <c r="P18" s="44">
        <v>163.01</v>
      </c>
      <c r="Q18" s="42">
        <v>508.53</v>
      </c>
      <c r="R18" s="42">
        <v>86.3</v>
      </c>
      <c r="S18" s="45">
        <v>5.79</v>
      </c>
    </row>
    <row r="19" spans="2:19" ht="18.75" x14ac:dyDescent="0.25">
      <c r="B19">
        <v>360</v>
      </c>
      <c r="C19" s="37" t="s">
        <v>150</v>
      </c>
      <c r="D19" s="38"/>
      <c r="E19" s="39"/>
      <c r="F19" s="40">
        <v>200</v>
      </c>
      <c r="G19" s="41">
        <v>0.53</v>
      </c>
      <c r="H19" s="42">
        <v>0</v>
      </c>
      <c r="I19" s="43">
        <v>9.8699999999999992</v>
      </c>
      <c r="J19" s="40">
        <v>41.6</v>
      </c>
      <c r="K19" s="71"/>
      <c r="L19" s="44">
        <v>0</v>
      </c>
      <c r="M19" s="42">
        <v>2.13</v>
      </c>
      <c r="N19" s="42"/>
      <c r="O19" s="43">
        <v>0</v>
      </c>
      <c r="P19" s="44">
        <v>15.33</v>
      </c>
      <c r="Q19" s="42">
        <v>23.2</v>
      </c>
      <c r="R19" s="42">
        <v>12.27</v>
      </c>
      <c r="S19" s="45">
        <v>2.13</v>
      </c>
    </row>
    <row r="20" spans="2:19" ht="18.75" x14ac:dyDescent="0.25">
      <c r="C20" s="37" t="s">
        <v>1</v>
      </c>
      <c r="D20" s="38"/>
      <c r="E20" s="40"/>
      <c r="F20" s="40">
        <v>40</v>
      </c>
      <c r="G20" s="41">
        <v>2.2400000000000002</v>
      </c>
      <c r="H20" s="42">
        <v>0.44</v>
      </c>
      <c r="I20" s="43">
        <v>19.760000000000002</v>
      </c>
      <c r="J20" s="40">
        <v>91.96</v>
      </c>
      <c r="K20" s="71"/>
      <c r="L20" s="44">
        <v>0.04</v>
      </c>
      <c r="M20" s="42"/>
      <c r="N20" s="42"/>
      <c r="O20" s="43">
        <v>0.36</v>
      </c>
      <c r="P20" s="44">
        <v>9.1999999999999993</v>
      </c>
      <c r="Q20" s="42">
        <v>42.4</v>
      </c>
      <c r="R20" s="42">
        <v>10</v>
      </c>
      <c r="S20" s="45">
        <v>1.24</v>
      </c>
    </row>
    <row r="21" spans="2:19" ht="19.5" thickBot="1" x14ac:dyDescent="0.3">
      <c r="C21" s="37" t="s">
        <v>41</v>
      </c>
      <c r="D21" s="38"/>
      <c r="E21" s="40"/>
      <c r="F21" s="40">
        <v>20</v>
      </c>
      <c r="G21" s="41">
        <v>1.58</v>
      </c>
      <c r="H21" s="42">
        <v>0.2</v>
      </c>
      <c r="I21" s="43">
        <v>9.66</v>
      </c>
      <c r="J21" s="40">
        <v>46.76</v>
      </c>
      <c r="K21" s="101"/>
      <c r="L21" s="102">
        <v>0.02</v>
      </c>
      <c r="M21" s="99"/>
      <c r="N21" s="99"/>
      <c r="O21" s="100">
        <v>0.26</v>
      </c>
      <c r="P21" s="102">
        <v>4.5999999999999996</v>
      </c>
      <c r="Q21" s="99">
        <v>17.399999999999999</v>
      </c>
      <c r="R21" s="99">
        <v>6.6</v>
      </c>
      <c r="S21" s="103">
        <v>0.22</v>
      </c>
    </row>
    <row r="22" spans="2:19" ht="19.5" thickBot="1" x14ac:dyDescent="0.3">
      <c r="C22" s="115"/>
      <c r="D22" s="116"/>
      <c r="E22" s="116" t="s">
        <v>25</v>
      </c>
      <c r="F22" s="117"/>
      <c r="G22" s="113">
        <f>SUM(G16:G21)</f>
        <v>36.69</v>
      </c>
      <c r="H22" s="113">
        <f>SUM(H16:H21)</f>
        <v>24.3</v>
      </c>
      <c r="I22" s="113">
        <f>SUM(I16:I21)</f>
        <v>94.18</v>
      </c>
      <c r="J22" s="118">
        <f>SUM(J16:J21)</f>
        <v>762.5</v>
      </c>
      <c r="K22" s="111">
        <v>0.35</v>
      </c>
      <c r="L22" s="112">
        <f t="shared" ref="L22:S22" si="1">SUM(L16:L21)</f>
        <v>0.52000000000000013</v>
      </c>
      <c r="M22" s="113">
        <f t="shared" si="1"/>
        <v>46.53</v>
      </c>
      <c r="N22" s="113">
        <f t="shared" si="1"/>
        <v>87.572999999999993</v>
      </c>
      <c r="O22" s="113">
        <f t="shared" si="1"/>
        <v>4.8100000000000005</v>
      </c>
      <c r="P22" s="112">
        <f t="shared" si="1"/>
        <v>266.81000000000006</v>
      </c>
      <c r="Q22" s="113">
        <f t="shared" si="1"/>
        <v>736.04</v>
      </c>
      <c r="R22" s="113">
        <f t="shared" si="1"/>
        <v>173.96</v>
      </c>
      <c r="S22" s="114">
        <f t="shared" si="1"/>
        <v>11.46</v>
      </c>
    </row>
    <row r="23" spans="2:19" ht="19.5" thickBot="1" x14ac:dyDescent="0.3">
      <c r="C23" s="68"/>
      <c r="D23" s="126"/>
      <c r="E23" s="88"/>
      <c r="F23" s="131"/>
      <c r="G23" s="132"/>
      <c r="H23" s="132"/>
      <c r="I23" s="132"/>
      <c r="J23" s="131"/>
      <c r="K23" s="71"/>
      <c r="L23" s="133"/>
      <c r="M23" s="132"/>
      <c r="N23" s="132"/>
      <c r="O23" s="132"/>
      <c r="P23" s="133"/>
      <c r="Q23" s="132"/>
      <c r="R23" s="132"/>
      <c r="S23" s="134"/>
    </row>
    <row r="24" spans="2:19" ht="18.75" x14ac:dyDescent="0.3">
      <c r="C24" s="7"/>
      <c r="D24" s="8"/>
      <c r="E24" s="26"/>
      <c r="F24" s="19"/>
      <c r="G24" s="20"/>
      <c r="H24" s="21"/>
      <c r="I24" s="22"/>
      <c r="J24" s="19"/>
      <c r="K24" s="16"/>
      <c r="L24" s="17"/>
      <c r="M24" s="14"/>
      <c r="N24" s="14"/>
      <c r="O24" s="15"/>
      <c r="P24" s="17"/>
      <c r="Q24" s="14"/>
      <c r="R24" s="14"/>
      <c r="S24" s="18"/>
    </row>
    <row r="25" spans="2:19" ht="18.75" x14ac:dyDescent="0.25">
      <c r="C25" s="104"/>
      <c r="D25" s="105"/>
      <c r="E25" s="39"/>
      <c r="F25" s="40"/>
      <c r="G25" s="41"/>
      <c r="H25" s="42"/>
      <c r="I25" s="43"/>
      <c r="J25" s="40"/>
      <c r="K25" s="101"/>
      <c r="L25" s="102"/>
      <c r="M25" s="99"/>
      <c r="N25" s="99"/>
      <c r="O25" s="100"/>
      <c r="P25" s="102"/>
      <c r="Q25" s="99"/>
      <c r="R25" s="99"/>
      <c r="S25" s="103"/>
    </row>
    <row r="26" spans="2:19" ht="19.7" thickBot="1" x14ac:dyDescent="0.4">
      <c r="C26" s="2"/>
      <c r="D26" s="9"/>
      <c r="E26" s="26"/>
      <c r="F26" s="19"/>
      <c r="G26" s="20"/>
      <c r="H26" s="21"/>
      <c r="I26" s="22"/>
      <c r="J26" s="19"/>
      <c r="K26" s="16"/>
      <c r="L26" s="17"/>
      <c r="M26" s="14"/>
      <c r="N26" s="14"/>
      <c r="O26" s="15"/>
      <c r="P26" s="17"/>
      <c r="Q26" s="14"/>
      <c r="R26" s="14"/>
      <c r="S26" s="18"/>
    </row>
    <row r="27" spans="2:19" ht="19.5" thickBot="1" x14ac:dyDescent="0.3">
      <c r="C27" s="30"/>
      <c r="D27" s="31"/>
      <c r="E27" s="30" t="s">
        <v>25</v>
      </c>
      <c r="F27" s="32"/>
      <c r="G27" s="33">
        <f>SUM(G24:G26)</f>
        <v>0</v>
      </c>
      <c r="H27" s="33">
        <f>SUM(H24:H26)</f>
        <v>0</v>
      </c>
      <c r="I27" s="33">
        <f>SUM(I24:I26)</f>
        <v>0</v>
      </c>
      <c r="J27" s="32">
        <f>SUM(J24:J26)</f>
        <v>0</v>
      </c>
      <c r="K27" s="48">
        <v>0.15</v>
      </c>
      <c r="L27" s="35">
        <f t="shared" ref="L27:S27" si="2">SUM(L24:L26)</f>
        <v>0</v>
      </c>
      <c r="M27" s="46">
        <f t="shared" si="2"/>
        <v>0</v>
      </c>
      <c r="N27" s="46">
        <f t="shared" si="2"/>
        <v>0</v>
      </c>
      <c r="O27" s="36">
        <f>O24+O25</f>
        <v>0</v>
      </c>
      <c r="P27" s="35">
        <f t="shared" si="2"/>
        <v>0</v>
      </c>
      <c r="Q27" s="46">
        <f t="shared" si="2"/>
        <v>0</v>
      </c>
      <c r="R27" s="46">
        <f t="shared" si="2"/>
        <v>0</v>
      </c>
      <c r="S27" s="47">
        <f t="shared" si="2"/>
        <v>0</v>
      </c>
    </row>
    <row r="28" spans="2:19" ht="19.7" thickBot="1" x14ac:dyDescent="0.3">
      <c r="C28" s="30"/>
      <c r="D28" s="31"/>
      <c r="E28" s="31"/>
      <c r="F28" s="32"/>
      <c r="G28" s="33"/>
      <c r="H28" s="33"/>
      <c r="I28" s="33"/>
      <c r="J28" s="32"/>
      <c r="K28" s="34"/>
      <c r="L28" s="137"/>
      <c r="M28" s="138"/>
      <c r="N28" s="138"/>
      <c r="O28" s="36"/>
      <c r="P28" s="139"/>
      <c r="Q28" s="138"/>
      <c r="R28" s="138"/>
      <c r="S28" s="140"/>
    </row>
    <row r="29" spans="2:19" ht="19.5" thickBot="1" x14ac:dyDescent="0.3">
      <c r="C29" s="53"/>
      <c r="D29" s="54"/>
      <c r="E29" s="69" t="s">
        <v>45</v>
      </c>
      <c r="F29" s="119"/>
      <c r="G29" s="211">
        <f>G14+G22+G27</f>
        <v>45.75</v>
      </c>
      <c r="H29" s="211">
        <f>H14+H22+H27</f>
        <v>37.47</v>
      </c>
      <c r="I29" s="120">
        <f>I14+I22+I27</f>
        <v>165.83</v>
      </c>
      <c r="J29" s="121" t="s">
        <v>27</v>
      </c>
      <c r="K29" s="122" t="s">
        <v>28</v>
      </c>
      <c r="L29" s="123">
        <f t="shared" ref="L29:S29" si="3">L14+L22+L27</f>
        <v>0.62000000000000011</v>
      </c>
      <c r="M29" s="124">
        <f t="shared" si="3"/>
        <v>48</v>
      </c>
      <c r="N29" s="124">
        <f t="shared" si="3"/>
        <v>127.57299999999999</v>
      </c>
      <c r="O29" s="124">
        <f t="shared" si="3"/>
        <v>6.5300000000000011</v>
      </c>
      <c r="P29" s="124">
        <f t="shared" si="3"/>
        <v>449.08000000000004</v>
      </c>
      <c r="Q29" s="124">
        <f t="shared" si="3"/>
        <v>923.83999999999992</v>
      </c>
      <c r="R29" s="124">
        <f t="shared" si="3"/>
        <v>221.49</v>
      </c>
      <c r="S29" s="125">
        <f t="shared" si="3"/>
        <v>14.5</v>
      </c>
    </row>
    <row r="30" spans="2:19" ht="19.7" thickBot="1" x14ac:dyDescent="0.3">
      <c r="C30" s="141"/>
      <c r="D30" s="142"/>
      <c r="E30" s="142"/>
      <c r="F30" s="143"/>
      <c r="G30" s="144"/>
      <c r="H30" s="144"/>
      <c r="I30" s="144"/>
      <c r="J30" s="203">
        <f>J14+J22+J27</f>
        <v>1177.44</v>
      </c>
      <c r="K30" s="146">
        <f>K14+K22+K27</f>
        <v>0.75</v>
      </c>
      <c r="L30" s="147"/>
      <c r="M30" s="148"/>
      <c r="N30" s="148"/>
      <c r="O30" s="148"/>
      <c r="P30" s="148"/>
      <c r="Q30" s="148"/>
      <c r="R30" s="148"/>
      <c r="S30" s="149"/>
    </row>
    <row r="31" spans="2:19" thickBot="1" x14ac:dyDescent="0.3">
      <c r="C31" s="150"/>
      <c r="D31" s="151"/>
      <c r="E31" s="151"/>
      <c r="F31" s="152"/>
      <c r="G31" s="153"/>
      <c r="H31" s="153"/>
      <c r="I31" s="153"/>
      <c r="J31" s="154"/>
      <c r="K31" s="154"/>
      <c r="L31" s="155"/>
      <c r="M31" s="153"/>
      <c r="N31" s="153"/>
      <c r="O31" s="153"/>
      <c r="P31" s="155"/>
      <c r="Q31" s="153"/>
      <c r="R31" s="153"/>
      <c r="S31" s="156"/>
    </row>
    <row r="32" spans="2:19" ht="15.75" thickBot="1" x14ac:dyDescent="0.3">
      <c r="C32" s="53" t="s">
        <v>114</v>
      </c>
      <c r="D32" s="54"/>
      <c r="E32" s="54"/>
      <c r="F32" s="6"/>
      <c r="G32" s="55"/>
      <c r="H32" s="55"/>
      <c r="I32" s="55"/>
      <c r="J32" s="56"/>
      <c r="K32" s="56"/>
      <c r="L32" s="57"/>
      <c r="M32" s="55"/>
      <c r="N32" s="55"/>
      <c r="O32" s="55"/>
      <c r="P32" s="57"/>
      <c r="Q32" s="55"/>
      <c r="R32" s="55"/>
      <c r="S32" s="55"/>
    </row>
    <row r="33" spans="2:19" ht="19.5" thickBot="1" x14ac:dyDescent="0.3">
      <c r="C33" s="174" t="str">
        <f>C4</f>
        <v>День       :  7</v>
      </c>
      <c r="D33" s="59"/>
      <c r="E33" s="59"/>
      <c r="F33" s="157" t="s">
        <v>17</v>
      </c>
      <c r="G33" s="158"/>
      <c r="H33" s="159" t="s">
        <v>22</v>
      </c>
      <c r="I33" s="142"/>
      <c r="J33" s="160" t="s">
        <v>23</v>
      </c>
      <c r="K33" s="160"/>
      <c r="L33" s="141"/>
      <c r="M33" s="142" t="s">
        <v>30</v>
      </c>
      <c r="N33" s="142"/>
      <c r="O33" s="142"/>
      <c r="P33" s="161" t="s">
        <v>29</v>
      </c>
      <c r="Q33" s="142"/>
      <c r="R33" s="142"/>
      <c r="S33" s="142"/>
    </row>
    <row r="34" spans="2:19" ht="19.5" thickBot="1" x14ac:dyDescent="0.3">
      <c r="C34" s="68" t="s">
        <v>42</v>
      </c>
      <c r="D34" s="69"/>
      <c r="E34" s="70"/>
      <c r="F34" s="162" t="s">
        <v>18</v>
      </c>
      <c r="G34" s="58" t="s">
        <v>19</v>
      </c>
      <c r="H34" s="56" t="s">
        <v>20</v>
      </c>
      <c r="I34" s="57" t="s">
        <v>21</v>
      </c>
      <c r="J34" s="162" t="s">
        <v>24</v>
      </c>
      <c r="K34" s="163"/>
      <c r="L34" s="164" t="s">
        <v>38</v>
      </c>
      <c r="M34" s="165" t="s">
        <v>33</v>
      </c>
      <c r="N34" s="165" t="s">
        <v>34</v>
      </c>
      <c r="O34" s="165" t="s">
        <v>35</v>
      </c>
      <c r="P34" s="164" t="s">
        <v>31</v>
      </c>
      <c r="Q34" s="165" t="s">
        <v>32</v>
      </c>
      <c r="R34" s="165" t="s">
        <v>37</v>
      </c>
      <c r="S34" s="165" t="s">
        <v>36</v>
      </c>
    </row>
    <row r="35" spans="2:19" ht="19.7" thickBot="1" x14ac:dyDescent="0.3">
      <c r="C35" s="79"/>
      <c r="D35" s="79"/>
      <c r="E35" s="80"/>
      <c r="F35" s="81"/>
      <c r="G35" s="82"/>
      <c r="H35" s="82"/>
      <c r="I35" s="82"/>
      <c r="J35" s="83"/>
      <c r="K35" s="83"/>
      <c r="L35" s="84"/>
      <c r="M35" s="82"/>
      <c r="N35" s="82"/>
      <c r="O35" s="82"/>
      <c r="P35" s="84"/>
      <c r="Q35" s="82"/>
      <c r="R35" s="82"/>
      <c r="S35" s="82"/>
    </row>
    <row r="36" spans="2:19" ht="19.5" thickBot="1" x14ac:dyDescent="0.3">
      <c r="C36" s="86" t="s">
        <v>6</v>
      </c>
      <c r="D36" s="87"/>
      <c r="E36" s="88"/>
      <c r="F36" s="89"/>
      <c r="G36" s="90"/>
      <c r="H36" s="90"/>
      <c r="I36" s="90"/>
      <c r="J36" s="91"/>
      <c r="K36" s="91"/>
      <c r="L36" s="92"/>
      <c r="M36" s="90"/>
      <c r="N36" s="90"/>
      <c r="O36" s="90"/>
      <c r="P36" s="92"/>
      <c r="Q36" s="90"/>
      <c r="R36" s="90"/>
      <c r="S36" s="90"/>
    </row>
    <row r="37" spans="2:19" ht="18.75" x14ac:dyDescent="0.25">
      <c r="B37">
        <v>181</v>
      </c>
      <c r="C37" s="94" t="s">
        <v>78</v>
      </c>
      <c r="D37" s="95"/>
      <c r="E37" s="96"/>
      <c r="F37" s="97">
        <v>240</v>
      </c>
      <c r="G37" s="98">
        <v>2.64</v>
      </c>
      <c r="H37" s="99">
        <v>3.48</v>
      </c>
      <c r="I37" s="100">
        <v>69.680000000000007</v>
      </c>
      <c r="J37" s="97">
        <v>119.63</v>
      </c>
      <c r="K37" s="101"/>
      <c r="L37" s="102">
        <v>3.7999999999999999E-2</v>
      </c>
      <c r="M37" s="99"/>
      <c r="N37" s="99"/>
      <c r="O37" s="100">
        <v>1.32</v>
      </c>
      <c r="P37" s="102">
        <v>14.4</v>
      </c>
      <c r="Q37" s="99">
        <v>21.6</v>
      </c>
      <c r="R37" s="99">
        <v>6</v>
      </c>
      <c r="S37" s="103">
        <v>0.24</v>
      </c>
    </row>
    <row r="38" spans="2:19" ht="18.75" x14ac:dyDescent="0.3">
      <c r="B38">
        <v>379</v>
      </c>
      <c r="C38" s="7" t="s">
        <v>0</v>
      </c>
      <c r="D38" s="8"/>
      <c r="E38" s="26"/>
      <c r="F38" s="19">
        <v>200</v>
      </c>
      <c r="G38" s="20">
        <v>3.6</v>
      </c>
      <c r="H38" s="21">
        <v>2.67</v>
      </c>
      <c r="I38" s="22">
        <v>29.2</v>
      </c>
      <c r="J38" s="19">
        <v>155.19999999999999</v>
      </c>
      <c r="K38" s="16"/>
      <c r="L38" s="17">
        <v>0.03</v>
      </c>
      <c r="M38" s="14">
        <v>1.47</v>
      </c>
      <c r="N38" s="14"/>
      <c r="O38" s="15"/>
      <c r="P38" s="17">
        <v>158.66999999999999</v>
      </c>
      <c r="Q38" s="14">
        <v>132</v>
      </c>
      <c r="R38" s="14">
        <v>29.33</v>
      </c>
      <c r="S38" s="18">
        <v>2.4</v>
      </c>
    </row>
    <row r="39" spans="2:19" ht="18.75" x14ac:dyDescent="0.25">
      <c r="C39" s="104" t="s">
        <v>43</v>
      </c>
      <c r="D39" s="105"/>
      <c r="E39" s="39"/>
      <c r="F39" s="40">
        <v>15</v>
      </c>
      <c r="G39" s="41">
        <v>0.15</v>
      </c>
      <c r="H39" s="42">
        <v>10.8</v>
      </c>
      <c r="I39" s="43">
        <v>0.19500000000000001</v>
      </c>
      <c r="J39" s="40">
        <v>98.58</v>
      </c>
      <c r="K39" s="101"/>
      <c r="L39" s="102"/>
      <c r="M39" s="99"/>
      <c r="N39" s="99">
        <v>40</v>
      </c>
      <c r="O39" s="100">
        <v>0.1</v>
      </c>
      <c r="P39" s="102">
        <v>2.4</v>
      </c>
      <c r="Q39" s="99">
        <v>3</v>
      </c>
      <c r="R39" s="99"/>
      <c r="S39" s="103"/>
    </row>
    <row r="40" spans="2:19" ht="18.75" x14ac:dyDescent="0.3">
      <c r="C40" s="2" t="s">
        <v>1</v>
      </c>
      <c r="D40" s="9"/>
      <c r="E40" s="26"/>
      <c r="F40" s="19">
        <v>50</v>
      </c>
      <c r="G40" s="20">
        <v>3.95</v>
      </c>
      <c r="H40" s="21">
        <v>0.5</v>
      </c>
      <c r="I40" s="22">
        <v>24.15</v>
      </c>
      <c r="J40" s="19">
        <v>116.9</v>
      </c>
      <c r="K40" s="16"/>
      <c r="L40" s="24">
        <v>0.05</v>
      </c>
      <c r="M40" s="21"/>
      <c r="N40" s="21"/>
      <c r="O40" s="22">
        <v>0.65</v>
      </c>
      <c r="P40" s="24">
        <v>11.5</v>
      </c>
      <c r="Q40" s="21">
        <v>43.5</v>
      </c>
      <c r="R40" s="21">
        <v>16.5</v>
      </c>
      <c r="S40" s="22">
        <v>0.55000000000000004</v>
      </c>
    </row>
    <row r="41" spans="2:19" ht="18.75" x14ac:dyDescent="0.25">
      <c r="C41" s="104"/>
      <c r="D41" s="105"/>
      <c r="E41" s="39"/>
      <c r="F41" s="40"/>
      <c r="G41" s="41"/>
      <c r="H41" s="42"/>
      <c r="I41" s="43"/>
      <c r="J41" s="40"/>
      <c r="K41" s="101"/>
      <c r="L41" s="102"/>
      <c r="M41" s="99"/>
      <c r="N41" s="99"/>
      <c r="O41" s="100"/>
      <c r="P41" s="102"/>
      <c r="Q41" s="99"/>
      <c r="R41" s="99"/>
      <c r="S41" s="103"/>
    </row>
    <row r="42" spans="2:19" ht="18.75" x14ac:dyDescent="0.3">
      <c r="C42" s="2"/>
      <c r="D42" s="9"/>
      <c r="E42" s="26"/>
      <c r="F42" s="19"/>
      <c r="G42" s="20"/>
      <c r="H42" s="21"/>
      <c r="I42" s="22"/>
      <c r="J42" s="19"/>
      <c r="K42" s="16"/>
      <c r="L42" s="24"/>
      <c r="M42" s="21"/>
      <c r="N42" s="21"/>
      <c r="O42" s="22"/>
      <c r="P42" s="24"/>
      <c r="Q42" s="21"/>
      <c r="R42" s="21"/>
      <c r="S42" s="22"/>
    </row>
    <row r="43" spans="2:19" ht="18.75" x14ac:dyDescent="0.3">
      <c r="C43" s="2"/>
      <c r="D43" s="9"/>
      <c r="E43" s="26"/>
      <c r="F43" s="19"/>
      <c r="G43" s="20"/>
      <c r="H43" s="21"/>
      <c r="I43" s="22"/>
      <c r="J43" s="19"/>
      <c r="K43" s="16"/>
      <c r="L43" s="24"/>
      <c r="M43" s="21"/>
      <c r="N43" s="21"/>
      <c r="O43" s="22"/>
      <c r="P43" s="24"/>
      <c r="Q43" s="21"/>
      <c r="R43" s="21"/>
      <c r="S43" s="22"/>
    </row>
    <row r="44" spans="2:19" ht="19.5" thickBot="1" x14ac:dyDescent="0.3">
      <c r="C44" s="37"/>
      <c r="D44" s="38"/>
      <c r="E44" s="39"/>
      <c r="F44" s="40"/>
      <c r="G44" s="41"/>
      <c r="H44" s="42"/>
      <c r="I44" s="43"/>
      <c r="J44" s="40"/>
      <c r="K44" s="101"/>
      <c r="L44" s="44"/>
      <c r="M44" s="42"/>
      <c r="N44" s="42"/>
      <c r="O44" s="43"/>
      <c r="P44" s="44"/>
      <c r="Q44" s="42"/>
      <c r="R44" s="42"/>
      <c r="S44" s="45"/>
    </row>
    <row r="45" spans="2:19" ht="19.5" thickBot="1" x14ac:dyDescent="0.3">
      <c r="C45" s="106"/>
      <c r="D45" s="107"/>
      <c r="E45" s="107" t="s">
        <v>25</v>
      </c>
      <c r="F45" s="108"/>
      <c r="G45" s="109">
        <f>SUM(G37:G44)</f>
        <v>10.34</v>
      </c>
      <c r="H45" s="109">
        <f>SUM(H37:H44)</f>
        <v>17.450000000000003</v>
      </c>
      <c r="I45" s="109">
        <f>SUM(I37:I44)</f>
        <v>123.22499999999999</v>
      </c>
      <c r="J45" s="110">
        <f>SUM(J37:J44)</f>
        <v>490.30999999999995</v>
      </c>
      <c r="K45" s="111">
        <v>0.25</v>
      </c>
      <c r="L45" s="112">
        <f t="shared" ref="L45:S45" si="4">SUM(L37:L44)</f>
        <v>0.11800000000000001</v>
      </c>
      <c r="M45" s="113">
        <f t="shared" si="4"/>
        <v>1.47</v>
      </c>
      <c r="N45" s="113">
        <f t="shared" si="4"/>
        <v>40</v>
      </c>
      <c r="O45" s="113">
        <f t="shared" si="4"/>
        <v>2.0700000000000003</v>
      </c>
      <c r="P45" s="112">
        <f t="shared" si="4"/>
        <v>186.97</v>
      </c>
      <c r="Q45" s="113">
        <f t="shared" si="4"/>
        <v>200.1</v>
      </c>
      <c r="R45" s="113">
        <f t="shared" si="4"/>
        <v>51.83</v>
      </c>
      <c r="S45" s="114">
        <f t="shared" si="4"/>
        <v>3.1899999999999995</v>
      </c>
    </row>
    <row r="46" spans="2:19" ht="19.5" thickBot="1" x14ac:dyDescent="0.3">
      <c r="C46" s="86" t="s">
        <v>5</v>
      </c>
      <c r="D46" s="126"/>
      <c r="E46" s="88"/>
      <c r="F46" s="89"/>
      <c r="G46" s="5"/>
      <c r="H46" s="5"/>
      <c r="I46" s="5"/>
      <c r="J46" s="89"/>
      <c r="K46" s="127"/>
      <c r="L46" s="128"/>
      <c r="M46" s="5"/>
      <c r="N46" s="5"/>
      <c r="O46" s="5"/>
      <c r="P46" s="128"/>
      <c r="Q46" s="5"/>
      <c r="R46" s="5"/>
      <c r="S46" s="5"/>
    </row>
    <row r="47" spans="2:19" ht="18.75" x14ac:dyDescent="0.25">
      <c r="B47">
        <v>24</v>
      </c>
      <c r="C47" s="94" t="s">
        <v>148</v>
      </c>
      <c r="D47" s="95"/>
      <c r="E47" s="96"/>
      <c r="F47" s="97">
        <v>50</v>
      </c>
      <c r="G47" s="98">
        <v>4.34</v>
      </c>
      <c r="H47" s="99">
        <v>2.93</v>
      </c>
      <c r="I47" s="100">
        <v>4.95</v>
      </c>
      <c r="J47" s="97">
        <v>46.4</v>
      </c>
      <c r="K47" s="71"/>
      <c r="L47" s="102">
        <v>1.7000000000000001E-2</v>
      </c>
      <c r="M47" s="99">
        <v>20.6</v>
      </c>
      <c r="N47" s="99"/>
      <c r="O47" s="100">
        <v>0</v>
      </c>
      <c r="P47" s="102">
        <v>25.03</v>
      </c>
      <c r="Q47" s="99">
        <v>16.05</v>
      </c>
      <c r="R47" s="99">
        <v>8.68</v>
      </c>
      <c r="S47" s="103">
        <v>0.03</v>
      </c>
    </row>
    <row r="48" spans="2:19" ht="18.75" x14ac:dyDescent="0.25">
      <c r="B48" t="s">
        <v>161</v>
      </c>
      <c r="C48" s="94" t="s">
        <v>149</v>
      </c>
      <c r="D48" s="95"/>
      <c r="E48" s="96"/>
      <c r="F48" s="97">
        <v>250</v>
      </c>
      <c r="G48" s="98">
        <v>6.05</v>
      </c>
      <c r="H48" s="99">
        <v>3.55</v>
      </c>
      <c r="I48" s="100">
        <v>15.68</v>
      </c>
      <c r="J48" s="97">
        <v>119</v>
      </c>
      <c r="K48" s="71"/>
      <c r="L48" s="102">
        <v>0.14000000000000001</v>
      </c>
      <c r="M48" s="99">
        <v>11.2</v>
      </c>
      <c r="N48" s="99">
        <v>87.5</v>
      </c>
      <c r="O48" s="100"/>
      <c r="P48" s="102">
        <v>50</v>
      </c>
      <c r="Q48" s="99">
        <v>118.18</v>
      </c>
      <c r="R48" s="99">
        <v>42.13</v>
      </c>
      <c r="S48" s="103">
        <v>1.35</v>
      </c>
    </row>
    <row r="49" spans="2:20" ht="18.75" x14ac:dyDescent="0.3">
      <c r="B49" s="712" t="s">
        <v>160</v>
      </c>
      <c r="C49" s="37" t="s">
        <v>80</v>
      </c>
      <c r="D49" s="38"/>
      <c r="E49" s="39"/>
      <c r="F49" s="40">
        <v>230</v>
      </c>
      <c r="G49" s="41">
        <v>29.31</v>
      </c>
      <c r="H49" s="42">
        <v>26.94</v>
      </c>
      <c r="I49" s="43">
        <v>46.87</v>
      </c>
      <c r="J49" s="40">
        <v>450.31</v>
      </c>
      <c r="K49" s="71"/>
      <c r="L49" s="44">
        <v>0.23</v>
      </c>
      <c r="M49" s="42">
        <v>12.26</v>
      </c>
      <c r="N49" s="42">
        <v>0.06</v>
      </c>
      <c r="O49" s="43">
        <v>0.85</v>
      </c>
      <c r="P49" s="44">
        <v>119.63</v>
      </c>
      <c r="Q49" s="42">
        <v>395.6</v>
      </c>
      <c r="R49" s="42">
        <v>69.849999999999994</v>
      </c>
      <c r="S49" s="45">
        <v>4.68</v>
      </c>
    </row>
    <row r="50" spans="2:20" ht="18.75" x14ac:dyDescent="0.25">
      <c r="B50" s="210">
        <v>360</v>
      </c>
      <c r="C50" s="37" t="s">
        <v>150</v>
      </c>
      <c r="D50" s="38"/>
      <c r="E50" s="39"/>
      <c r="F50" s="40">
        <v>200</v>
      </c>
      <c r="G50" s="41">
        <v>0.53</v>
      </c>
      <c r="H50" s="42">
        <v>0</v>
      </c>
      <c r="I50" s="43">
        <v>9.8699999999999992</v>
      </c>
      <c r="J50" s="40">
        <v>41.6</v>
      </c>
      <c r="K50" s="71"/>
      <c r="L50" s="44">
        <v>0</v>
      </c>
      <c r="M50" s="42">
        <v>2.13</v>
      </c>
      <c r="N50" s="42"/>
      <c r="O50" s="43">
        <v>0</v>
      </c>
      <c r="P50" s="44">
        <v>15.33</v>
      </c>
      <c r="Q50" s="42">
        <v>23.2</v>
      </c>
      <c r="R50" s="42">
        <v>12.27</v>
      </c>
      <c r="S50" s="45">
        <v>2.13</v>
      </c>
    </row>
    <row r="51" spans="2:20" ht="18.75" x14ac:dyDescent="0.3">
      <c r="C51" s="10" t="s">
        <v>41</v>
      </c>
      <c r="D51" s="11"/>
      <c r="E51" s="26"/>
      <c r="F51" s="19">
        <v>60</v>
      </c>
      <c r="G51" s="20">
        <v>3.36</v>
      </c>
      <c r="H51" s="21">
        <v>0.66</v>
      </c>
      <c r="I51" s="22">
        <v>29.64</v>
      </c>
      <c r="J51" s="19">
        <v>137.94</v>
      </c>
      <c r="K51" s="23"/>
      <c r="L51" s="17">
        <v>7.0000000000000007E-2</v>
      </c>
      <c r="M51" s="14"/>
      <c r="N51" s="14"/>
      <c r="O51" s="15">
        <v>0.54</v>
      </c>
      <c r="P51" s="17">
        <v>13.8</v>
      </c>
      <c r="Q51" s="14">
        <v>63.6</v>
      </c>
      <c r="R51" s="14">
        <v>15</v>
      </c>
      <c r="S51" s="15">
        <v>1.86</v>
      </c>
    </row>
    <row r="52" spans="2:20" ht="18.75" x14ac:dyDescent="0.3">
      <c r="C52" s="10" t="s">
        <v>1</v>
      </c>
      <c r="D52" s="11"/>
      <c r="E52" s="26"/>
      <c r="F52" s="19">
        <v>30</v>
      </c>
      <c r="G52" s="20">
        <v>2.37</v>
      </c>
      <c r="H52" s="21">
        <v>0.3</v>
      </c>
      <c r="I52" s="22">
        <v>14.49</v>
      </c>
      <c r="J52" s="19">
        <v>70.14</v>
      </c>
      <c r="K52" s="23"/>
      <c r="L52" s="24">
        <v>0.03</v>
      </c>
      <c r="M52" s="21"/>
      <c r="N52" s="21"/>
      <c r="O52" s="22">
        <v>0.39</v>
      </c>
      <c r="P52" s="24">
        <v>6.9</v>
      </c>
      <c r="Q52" s="21">
        <v>26.1</v>
      </c>
      <c r="R52" s="21">
        <v>9.9</v>
      </c>
      <c r="S52" s="22">
        <v>0.33</v>
      </c>
    </row>
    <row r="53" spans="2:20" ht="19.5" thickBot="1" x14ac:dyDescent="0.3">
      <c r="C53" s="37"/>
      <c r="D53" s="38"/>
      <c r="E53" s="39"/>
      <c r="F53" s="40"/>
      <c r="G53" s="41"/>
      <c r="H53" s="42"/>
      <c r="I53" s="43"/>
      <c r="J53" s="40"/>
      <c r="K53" s="101"/>
      <c r="L53" s="102"/>
      <c r="M53" s="99"/>
      <c r="N53" s="99"/>
      <c r="O53" s="100"/>
      <c r="P53" s="102"/>
      <c r="Q53" s="99"/>
      <c r="R53" s="99"/>
      <c r="S53" s="103"/>
    </row>
    <row r="54" spans="2:20" ht="19.5" thickBot="1" x14ac:dyDescent="0.3">
      <c r="C54" s="166"/>
      <c r="D54" s="167"/>
      <c r="E54" s="107" t="s">
        <v>25</v>
      </c>
      <c r="F54" s="117"/>
      <c r="G54" s="113">
        <f>SUM(G47:G53)</f>
        <v>45.96</v>
      </c>
      <c r="H54" s="113">
        <f>SUM(H47:H53)</f>
        <v>34.379999999999995</v>
      </c>
      <c r="I54" s="113">
        <f>SUM(I47:I53)</f>
        <v>121.5</v>
      </c>
      <c r="J54" s="118">
        <f>SUM(J47:J53)</f>
        <v>865.39</v>
      </c>
      <c r="K54" s="190">
        <v>0.35</v>
      </c>
      <c r="L54" s="112">
        <f t="shared" ref="L54:S54" si="5">SUM(L47:L53)</f>
        <v>0.48699999999999999</v>
      </c>
      <c r="M54" s="113">
        <f t="shared" si="5"/>
        <v>46.190000000000005</v>
      </c>
      <c r="N54" s="113">
        <f t="shared" si="5"/>
        <v>87.56</v>
      </c>
      <c r="O54" s="113">
        <f t="shared" si="5"/>
        <v>1.7800000000000002</v>
      </c>
      <c r="P54" s="112">
        <f t="shared" si="5"/>
        <v>230.69000000000003</v>
      </c>
      <c r="Q54" s="113">
        <f t="shared" si="5"/>
        <v>642.73000000000013</v>
      </c>
      <c r="R54" s="113">
        <f t="shared" si="5"/>
        <v>157.83000000000001</v>
      </c>
      <c r="S54" s="114">
        <f t="shared" si="5"/>
        <v>10.379999999999999</v>
      </c>
    </row>
    <row r="55" spans="2:20" ht="19.5" thickBot="1" x14ac:dyDescent="0.3">
      <c r="C55" s="168"/>
      <c r="D55" s="88"/>
      <c r="E55" s="88"/>
      <c r="F55" s="89"/>
      <c r="G55" s="165"/>
      <c r="H55" s="165"/>
      <c r="I55" s="165"/>
      <c r="J55" s="127"/>
      <c r="K55" s="136"/>
      <c r="L55" s="164"/>
      <c r="M55" s="165"/>
      <c r="N55" s="165"/>
      <c r="O55" s="165"/>
      <c r="P55" s="164"/>
      <c r="Q55" s="165"/>
      <c r="R55" s="165"/>
      <c r="S55" s="165"/>
    </row>
    <row r="56" spans="2:20" ht="19.5" thickBot="1" x14ac:dyDescent="0.3">
      <c r="C56" s="68"/>
      <c r="D56" s="126"/>
      <c r="E56" s="88"/>
      <c r="F56" s="131"/>
      <c r="G56" s="132"/>
      <c r="H56" s="132"/>
      <c r="I56" s="132"/>
      <c r="J56" s="131"/>
      <c r="K56" s="71"/>
      <c r="L56" s="133"/>
      <c r="M56" s="132"/>
      <c r="N56" s="132"/>
      <c r="O56" s="132"/>
      <c r="P56" s="133"/>
      <c r="Q56" s="132"/>
      <c r="R56" s="132"/>
      <c r="S56" s="132"/>
    </row>
    <row r="57" spans="2:20" ht="18.75" x14ac:dyDescent="0.3">
      <c r="C57" s="7"/>
      <c r="D57" s="8"/>
      <c r="E57" s="26"/>
      <c r="F57" s="19"/>
      <c r="G57" s="20"/>
      <c r="H57" s="21"/>
      <c r="I57" s="22"/>
      <c r="J57" s="19"/>
      <c r="K57" s="16"/>
      <c r="L57" s="17"/>
      <c r="M57" s="14"/>
      <c r="N57" s="14"/>
      <c r="O57" s="15"/>
      <c r="P57" s="17"/>
      <c r="Q57" s="14"/>
      <c r="R57" s="14"/>
      <c r="S57" s="18"/>
    </row>
    <row r="58" spans="2:20" ht="19.5" thickBot="1" x14ac:dyDescent="0.3">
      <c r="B58" s="210"/>
      <c r="C58" s="104"/>
      <c r="D58" s="105"/>
      <c r="E58" s="39"/>
      <c r="F58" s="40"/>
      <c r="G58" s="41"/>
      <c r="H58" s="42"/>
      <c r="I58" s="43"/>
      <c r="J58" s="40"/>
      <c r="K58" s="101"/>
      <c r="L58" s="102"/>
      <c r="M58" s="99"/>
      <c r="N58" s="99"/>
      <c r="O58" s="100"/>
      <c r="P58" s="102"/>
      <c r="Q58" s="99"/>
      <c r="R58" s="99"/>
      <c r="S58" s="103"/>
    </row>
    <row r="59" spans="2:20" ht="19.5" thickBot="1" x14ac:dyDescent="0.3">
      <c r="C59" s="30"/>
      <c r="D59" s="31"/>
      <c r="E59" s="30"/>
      <c r="F59" s="32"/>
      <c r="G59" s="33"/>
      <c r="H59" s="33"/>
      <c r="I59" s="33"/>
      <c r="J59" s="32"/>
      <c r="K59" s="48"/>
      <c r="L59" s="35"/>
      <c r="M59" s="138"/>
      <c r="N59" s="138"/>
      <c r="O59" s="36"/>
      <c r="P59" s="169"/>
      <c r="Q59" s="138"/>
      <c r="R59" s="138"/>
      <c r="S59" s="170"/>
    </row>
    <row r="60" spans="2:20" ht="19.5" thickBot="1" x14ac:dyDescent="0.3">
      <c r="C60" s="30"/>
      <c r="D60" s="31"/>
      <c r="E60" s="31"/>
      <c r="F60" s="32"/>
      <c r="G60" s="33"/>
      <c r="H60" s="33"/>
      <c r="I60" s="33"/>
      <c r="J60" s="32"/>
      <c r="K60" s="34"/>
      <c r="L60" s="137"/>
      <c r="M60" s="138"/>
      <c r="N60" s="138"/>
      <c r="O60" s="36"/>
      <c r="P60" s="139"/>
      <c r="Q60" s="138"/>
      <c r="R60" s="138"/>
      <c r="S60" s="170"/>
    </row>
    <row r="61" spans="2:20" ht="19.5" thickBot="1" x14ac:dyDescent="0.3">
      <c r="C61" s="194"/>
      <c r="D61" s="70"/>
      <c r="E61" s="70" t="s">
        <v>45</v>
      </c>
      <c r="F61" s="119"/>
      <c r="G61" s="69">
        <f>G45+G54+G59</f>
        <v>56.3</v>
      </c>
      <c r="H61" s="69">
        <f>H45+H54+H59</f>
        <v>51.83</v>
      </c>
      <c r="I61" s="120">
        <f>I45+I54+I59</f>
        <v>244.72499999999999</v>
      </c>
      <c r="J61" s="121" t="s">
        <v>27</v>
      </c>
      <c r="K61" s="171" t="s">
        <v>28</v>
      </c>
      <c r="L61" s="192">
        <f t="shared" ref="L61:S61" si="6">L45+L54+L59</f>
        <v>0.60499999999999998</v>
      </c>
      <c r="M61" s="195">
        <f t="shared" si="6"/>
        <v>47.660000000000004</v>
      </c>
      <c r="N61" s="195">
        <f t="shared" si="6"/>
        <v>127.56</v>
      </c>
      <c r="O61" s="195">
        <f t="shared" si="6"/>
        <v>3.8500000000000005</v>
      </c>
      <c r="P61" s="206">
        <f t="shared" si="6"/>
        <v>417.66</v>
      </c>
      <c r="Q61" s="195">
        <f t="shared" si="6"/>
        <v>842.83000000000015</v>
      </c>
      <c r="R61" s="195">
        <f t="shared" si="6"/>
        <v>209.66000000000003</v>
      </c>
      <c r="S61" s="196">
        <f t="shared" si="6"/>
        <v>13.569999999999999</v>
      </c>
    </row>
    <row r="62" spans="2:20" ht="19.5" thickBot="1" x14ac:dyDescent="0.3">
      <c r="C62" s="141"/>
      <c r="D62" s="142"/>
      <c r="E62" s="142"/>
      <c r="F62" s="143"/>
      <c r="G62" s="144"/>
      <c r="H62" s="144"/>
      <c r="I62" s="144"/>
      <c r="J62" s="145">
        <f>J45+J54+J59</f>
        <v>1355.6999999999998</v>
      </c>
      <c r="K62" s="191">
        <f>K45+K54+K59</f>
        <v>0.6</v>
      </c>
      <c r="L62" s="172"/>
      <c r="M62" s="148"/>
      <c r="N62" s="148"/>
      <c r="O62" s="148"/>
      <c r="P62" s="148"/>
      <c r="Q62" s="148"/>
      <c r="R62" s="148"/>
      <c r="S62" s="173"/>
      <c r="T62" s="202"/>
    </row>
  </sheetData>
  <pageMargins left="0.7" right="0.7" top="0.75" bottom="0.75" header="0.3" footer="0.3"/>
  <pageSetup paperSize="9" scale="42" orientation="landscape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2:T64"/>
  <sheetViews>
    <sheetView showWhiteSpace="0" topLeftCell="A43" zoomScale="75" zoomScaleNormal="75" workbookViewId="0">
      <selection activeCell="B20" sqref="B20"/>
    </sheetView>
  </sheetViews>
  <sheetFormatPr defaultRowHeight="15" x14ac:dyDescent="0.25"/>
  <cols>
    <col min="5" max="5" width="29.85546875" customWidth="1"/>
    <col min="9" max="9" width="11.140625" customWidth="1"/>
    <col min="10" max="10" width="10.5703125" bestFit="1" customWidth="1"/>
    <col min="11" max="11" width="12.140625" customWidth="1"/>
    <col min="16" max="16" width="10.28515625" customWidth="1"/>
    <col min="17" max="17" width="11.85546875" customWidth="1"/>
  </cols>
  <sheetData>
    <row r="2" spans="2:19" thickBot="1" x14ac:dyDescent="0.3"/>
    <row r="3" spans="2:19" ht="15.75" thickBot="1" x14ac:dyDescent="0.3">
      <c r="C3" s="53" t="s">
        <v>115</v>
      </c>
      <c r="D3" s="54"/>
      <c r="E3" s="54"/>
      <c r="F3" s="6"/>
      <c r="G3" s="55"/>
      <c r="H3" s="55"/>
      <c r="I3" s="55"/>
      <c r="J3" s="56"/>
      <c r="K3" s="56"/>
      <c r="L3" s="57"/>
      <c r="M3" s="55"/>
      <c r="N3" s="55"/>
      <c r="O3" s="55"/>
      <c r="P3" s="57"/>
      <c r="Q3" s="55"/>
      <c r="R3" s="55"/>
      <c r="S3" s="58"/>
    </row>
    <row r="4" spans="2:19" ht="19.5" thickBot="1" x14ac:dyDescent="0.3">
      <c r="C4" s="174" t="s">
        <v>63</v>
      </c>
      <c r="D4" s="59"/>
      <c r="E4" s="59"/>
      <c r="F4" s="60" t="s">
        <v>17</v>
      </c>
      <c r="G4" s="61"/>
      <c r="H4" s="62" t="s">
        <v>22</v>
      </c>
      <c r="I4" s="63"/>
      <c r="J4" s="64" t="s">
        <v>23</v>
      </c>
      <c r="K4" s="64"/>
      <c r="L4" s="65"/>
      <c r="M4" s="63" t="s">
        <v>30</v>
      </c>
      <c r="N4" s="63"/>
      <c r="O4" s="63"/>
      <c r="P4" s="66" t="s">
        <v>29</v>
      </c>
      <c r="Q4" s="63"/>
      <c r="R4" s="63"/>
      <c r="S4" s="67"/>
    </row>
    <row r="5" spans="2:19" ht="19.5" thickBot="1" x14ac:dyDescent="0.3">
      <c r="C5" s="68" t="s">
        <v>44</v>
      </c>
      <c r="D5" s="69"/>
      <c r="E5" s="70"/>
      <c r="F5" s="71" t="s">
        <v>18</v>
      </c>
      <c r="G5" s="72" t="s">
        <v>19</v>
      </c>
      <c r="H5" s="73" t="s">
        <v>20</v>
      </c>
      <c r="I5" s="74" t="s">
        <v>21</v>
      </c>
      <c r="J5" s="71" t="s">
        <v>24</v>
      </c>
      <c r="K5" s="75"/>
      <c r="L5" s="76" t="s">
        <v>38</v>
      </c>
      <c r="M5" s="77" t="s">
        <v>33</v>
      </c>
      <c r="N5" s="77" t="s">
        <v>34</v>
      </c>
      <c r="O5" s="77" t="s">
        <v>35</v>
      </c>
      <c r="P5" s="76" t="s">
        <v>31</v>
      </c>
      <c r="Q5" s="77" t="s">
        <v>32</v>
      </c>
      <c r="R5" s="77" t="s">
        <v>37</v>
      </c>
      <c r="S5" s="78" t="s">
        <v>36</v>
      </c>
    </row>
    <row r="6" spans="2:19" ht="19.7" thickBot="1" x14ac:dyDescent="0.3">
      <c r="C6" s="79"/>
      <c r="D6" s="79"/>
      <c r="E6" s="80"/>
      <c r="F6" s="81"/>
      <c r="G6" s="82"/>
      <c r="H6" s="82"/>
      <c r="I6" s="82"/>
      <c r="J6" s="83"/>
      <c r="K6" s="83"/>
      <c r="L6" s="84"/>
      <c r="M6" s="82"/>
      <c r="N6" s="82"/>
      <c r="O6" s="82"/>
      <c r="P6" s="84"/>
      <c r="Q6" s="82"/>
      <c r="R6" s="82"/>
      <c r="S6" s="85"/>
    </row>
    <row r="7" spans="2:19" ht="19.5" thickBot="1" x14ac:dyDescent="0.3">
      <c r="C7" s="86" t="s">
        <v>6</v>
      </c>
      <c r="D7" s="87"/>
      <c r="E7" s="88"/>
      <c r="F7" s="89"/>
      <c r="G7" s="90"/>
      <c r="H7" s="90"/>
      <c r="I7" s="90"/>
      <c r="J7" s="91"/>
      <c r="K7" s="91"/>
      <c r="L7" s="92"/>
      <c r="M7" s="90"/>
      <c r="N7" s="90"/>
      <c r="O7" s="90"/>
      <c r="P7" s="92"/>
      <c r="Q7" s="90"/>
      <c r="R7" s="90"/>
      <c r="S7" s="93"/>
    </row>
    <row r="8" spans="2:19" ht="18.75" x14ac:dyDescent="0.3">
      <c r="B8">
        <v>16</v>
      </c>
      <c r="C8" s="37" t="s">
        <v>96</v>
      </c>
      <c r="D8" s="9"/>
      <c r="E8" s="26"/>
      <c r="F8" s="19">
        <v>30</v>
      </c>
      <c r="G8" s="20">
        <v>6.78</v>
      </c>
      <c r="H8" s="21">
        <v>6.27</v>
      </c>
      <c r="I8" s="22"/>
      <c r="J8" s="19">
        <v>84</v>
      </c>
      <c r="K8" s="16"/>
      <c r="L8" s="24"/>
      <c r="M8" s="21"/>
      <c r="N8" s="21"/>
      <c r="O8" s="22"/>
      <c r="P8" s="24">
        <v>3.6</v>
      </c>
      <c r="Q8" s="21"/>
      <c r="R8" s="21"/>
      <c r="S8" s="25"/>
    </row>
    <row r="9" spans="2:19" ht="18.75" x14ac:dyDescent="0.3">
      <c r="B9">
        <v>309</v>
      </c>
      <c r="C9" s="2" t="s">
        <v>46</v>
      </c>
      <c r="D9" s="9"/>
      <c r="E9" s="8"/>
      <c r="F9" s="97">
        <v>150</v>
      </c>
      <c r="G9" s="98">
        <v>5.27</v>
      </c>
      <c r="H9" s="99">
        <v>7.5</v>
      </c>
      <c r="I9" s="100">
        <v>28.5</v>
      </c>
      <c r="J9" s="97">
        <v>210.36</v>
      </c>
      <c r="K9" s="71"/>
      <c r="L9" s="102">
        <v>6.2E-2</v>
      </c>
      <c r="M9" s="99"/>
      <c r="N9" s="99"/>
      <c r="O9" s="100">
        <v>2.0150000000000001</v>
      </c>
      <c r="P9" s="102">
        <v>12.4</v>
      </c>
      <c r="Q9" s="99">
        <v>35.6</v>
      </c>
      <c r="R9" s="99">
        <v>7.75</v>
      </c>
      <c r="S9" s="103">
        <v>0.77</v>
      </c>
    </row>
    <row r="10" spans="2:19" s="209" customFormat="1" ht="18.75" x14ac:dyDescent="0.3">
      <c r="B10" s="207">
        <v>376</v>
      </c>
      <c r="C10" s="10" t="s">
        <v>138</v>
      </c>
      <c r="D10" s="11"/>
      <c r="E10" s="26"/>
      <c r="F10" s="19">
        <v>200</v>
      </c>
      <c r="G10" s="20">
        <v>0.4</v>
      </c>
      <c r="H10" s="21">
        <v>0.27</v>
      </c>
      <c r="I10" s="22">
        <v>0.27</v>
      </c>
      <c r="J10" s="19">
        <v>72.8</v>
      </c>
      <c r="K10" s="23"/>
      <c r="L10" s="17">
        <v>0.01</v>
      </c>
      <c r="M10" s="14">
        <v>100</v>
      </c>
      <c r="N10" s="14"/>
      <c r="O10" s="15"/>
      <c r="P10" s="17">
        <v>7.73</v>
      </c>
      <c r="Q10" s="14">
        <v>2.13</v>
      </c>
      <c r="R10" s="14">
        <v>2.67</v>
      </c>
      <c r="S10" s="18">
        <v>0.53</v>
      </c>
    </row>
    <row r="11" spans="2:19" ht="18.75" x14ac:dyDescent="0.25">
      <c r="C11" s="104" t="s">
        <v>1</v>
      </c>
      <c r="D11" s="105"/>
      <c r="E11" s="105"/>
      <c r="F11" s="40">
        <v>40</v>
      </c>
      <c r="G11" s="41">
        <v>3.16</v>
      </c>
      <c r="H11" s="42">
        <v>0.4</v>
      </c>
      <c r="I11" s="43">
        <v>19.32</v>
      </c>
      <c r="J11" s="40">
        <v>93.52</v>
      </c>
      <c r="K11" s="101"/>
      <c r="L11" s="102">
        <v>0.04</v>
      </c>
      <c r="M11" s="99"/>
      <c r="N11" s="99"/>
      <c r="O11" s="100">
        <v>0.52</v>
      </c>
      <c r="P11" s="102">
        <v>9.1999999999999993</v>
      </c>
      <c r="Q11" s="99">
        <v>34.799999999999997</v>
      </c>
      <c r="R11" s="99">
        <v>13.2</v>
      </c>
      <c r="S11" s="103">
        <v>0.44</v>
      </c>
    </row>
    <row r="12" spans="2:19" ht="18.75" x14ac:dyDescent="0.25">
      <c r="C12" s="104"/>
      <c r="D12" s="105"/>
      <c r="E12" s="105"/>
      <c r="F12" s="40"/>
      <c r="G12" s="41"/>
      <c r="H12" s="42"/>
      <c r="I12" s="43"/>
      <c r="J12" s="40"/>
      <c r="K12" s="101"/>
      <c r="L12" s="102"/>
      <c r="M12" s="99"/>
      <c r="N12" s="99"/>
      <c r="O12" s="100"/>
      <c r="P12" s="102"/>
      <c r="Q12" s="99"/>
      <c r="R12" s="99"/>
      <c r="S12" s="103"/>
    </row>
    <row r="13" spans="2:19" ht="19.7" thickBot="1" x14ac:dyDescent="0.3">
      <c r="C13" s="37"/>
      <c r="D13" s="38"/>
      <c r="E13" s="39"/>
      <c r="F13" s="40"/>
      <c r="G13" s="41"/>
      <c r="H13" s="42"/>
      <c r="I13" s="43"/>
      <c r="J13" s="40"/>
      <c r="K13" s="101"/>
      <c r="L13" s="44"/>
      <c r="M13" s="42"/>
      <c r="N13" s="42"/>
      <c r="O13" s="43"/>
      <c r="P13" s="44"/>
      <c r="Q13" s="42"/>
      <c r="R13" s="42"/>
      <c r="S13" s="45"/>
    </row>
    <row r="14" spans="2:19" ht="19.5" thickBot="1" x14ac:dyDescent="0.3">
      <c r="C14" s="106"/>
      <c r="D14" s="107"/>
      <c r="E14" s="107" t="s">
        <v>25</v>
      </c>
      <c r="F14" s="108"/>
      <c r="G14" s="109">
        <f>SUM(G8:G13)</f>
        <v>15.610000000000001</v>
      </c>
      <c r="H14" s="109">
        <f>SUM(H8:H13)</f>
        <v>14.44</v>
      </c>
      <c r="I14" s="109">
        <f>I8+I9+I11+I12</f>
        <v>47.82</v>
      </c>
      <c r="J14" s="110">
        <v>587.70000000000005</v>
      </c>
      <c r="K14" s="111">
        <v>0.25</v>
      </c>
      <c r="L14" s="112">
        <f t="shared" ref="L14:S14" si="0">SUM(L8:L13)</f>
        <v>0.11199999999999999</v>
      </c>
      <c r="M14" s="113">
        <f t="shared" si="0"/>
        <v>100</v>
      </c>
      <c r="N14" s="113">
        <f t="shared" si="0"/>
        <v>0</v>
      </c>
      <c r="O14" s="113">
        <f t="shared" si="0"/>
        <v>2.5350000000000001</v>
      </c>
      <c r="P14" s="112">
        <f t="shared" si="0"/>
        <v>32.93</v>
      </c>
      <c r="Q14" s="113">
        <f t="shared" si="0"/>
        <v>72.53</v>
      </c>
      <c r="R14" s="113">
        <f t="shared" si="0"/>
        <v>23.619999999999997</v>
      </c>
      <c r="S14" s="114">
        <f t="shared" si="0"/>
        <v>1.74</v>
      </c>
    </row>
    <row r="15" spans="2:19" ht="19.5" thickBot="1" x14ac:dyDescent="0.3">
      <c r="C15" s="86" t="s">
        <v>5</v>
      </c>
      <c r="D15" s="126"/>
      <c r="E15" s="88"/>
      <c r="F15" s="89"/>
      <c r="G15" s="5"/>
      <c r="H15" s="5"/>
      <c r="I15" s="5"/>
      <c r="J15" s="89"/>
      <c r="K15" s="127"/>
      <c r="L15" s="128"/>
      <c r="M15" s="5"/>
      <c r="N15" s="5"/>
      <c r="O15" s="5"/>
      <c r="P15" s="128"/>
      <c r="Q15" s="5"/>
      <c r="R15" s="5"/>
      <c r="S15" s="129"/>
    </row>
    <row r="16" spans="2:19" ht="18.75" x14ac:dyDescent="0.25">
      <c r="B16">
        <v>37</v>
      </c>
      <c r="C16" s="94" t="s">
        <v>151</v>
      </c>
      <c r="D16" s="95"/>
      <c r="E16" s="96"/>
      <c r="F16" s="97">
        <v>60</v>
      </c>
      <c r="G16" s="98">
        <v>1.02</v>
      </c>
      <c r="H16" s="99">
        <v>3.18</v>
      </c>
      <c r="I16" s="100">
        <v>6.3</v>
      </c>
      <c r="J16" s="97">
        <v>58</v>
      </c>
      <c r="K16" s="71"/>
      <c r="L16" s="102">
        <v>0.05</v>
      </c>
      <c r="M16" s="99">
        <v>7.9</v>
      </c>
      <c r="N16" s="99">
        <v>0</v>
      </c>
      <c r="O16" s="100">
        <v>1.4</v>
      </c>
      <c r="P16" s="102">
        <v>11</v>
      </c>
      <c r="Q16" s="99">
        <v>29</v>
      </c>
      <c r="R16" s="99">
        <v>13</v>
      </c>
      <c r="S16" s="103">
        <v>2.4</v>
      </c>
    </row>
    <row r="17" spans="2:19" ht="18.75" x14ac:dyDescent="0.3">
      <c r="B17">
        <v>99</v>
      </c>
      <c r="C17" s="2" t="s">
        <v>47</v>
      </c>
      <c r="D17" s="1"/>
      <c r="E17" s="9"/>
      <c r="F17" s="12">
        <v>250</v>
      </c>
      <c r="G17" s="13">
        <v>2.2799999999999998</v>
      </c>
      <c r="H17" s="14">
        <v>2.33</v>
      </c>
      <c r="I17" s="15">
        <v>11.25</v>
      </c>
      <c r="J17" s="12">
        <v>90.03</v>
      </c>
      <c r="K17" s="23"/>
      <c r="L17" s="17">
        <v>0.04</v>
      </c>
      <c r="M17" s="14">
        <v>10.63</v>
      </c>
      <c r="N17" s="14"/>
      <c r="O17" s="15">
        <v>2.4300000000000002</v>
      </c>
      <c r="P17" s="17">
        <v>43.25</v>
      </c>
      <c r="Q17" s="14">
        <v>188.25</v>
      </c>
      <c r="R17" s="14">
        <v>27.5</v>
      </c>
      <c r="S17" s="18">
        <v>0.83</v>
      </c>
    </row>
    <row r="18" spans="2:19" ht="18.75" x14ac:dyDescent="0.3">
      <c r="B18">
        <v>273</v>
      </c>
      <c r="C18" s="2" t="s">
        <v>53</v>
      </c>
      <c r="D18" s="1"/>
      <c r="E18" s="9"/>
      <c r="F18" s="12">
        <v>80</v>
      </c>
      <c r="G18" s="13">
        <v>6.37</v>
      </c>
      <c r="H18" s="14">
        <v>9.98</v>
      </c>
      <c r="I18" s="15">
        <v>49.9</v>
      </c>
      <c r="J18" s="12">
        <v>211.02</v>
      </c>
      <c r="K18" s="16"/>
      <c r="L18" s="17">
        <v>0.09</v>
      </c>
      <c r="M18" s="14">
        <v>0.3</v>
      </c>
      <c r="N18" s="14">
        <v>5.26</v>
      </c>
      <c r="O18" s="15">
        <v>1.05</v>
      </c>
      <c r="P18" s="17">
        <v>38.840000000000003</v>
      </c>
      <c r="Q18" s="14">
        <v>157.5</v>
      </c>
      <c r="R18" s="14">
        <v>30</v>
      </c>
      <c r="S18" s="18">
        <v>2.1</v>
      </c>
    </row>
    <row r="19" spans="2:19" ht="18.75" x14ac:dyDescent="0.25">
      <c r="B19">
        <v>310</v>
      </c>
      <c r="C19" s="37" t="s">
        <v>4</v>
      </c>
      <c r="D19" s="38"/>
      <c r="E19" s="39"/>
      <c r="F19" s="40">
        <v>210</v>
      </c>
      <c r="G19" s="41">
        <v>4.2</v>
      </c>
      <c r="H19" s="42">
        <v>0.84</v>
      </c>
      <c r="I19" s="43">
        <v>33.18</v>
      </c>
      <c r="J19" s="40">
        <v>158.6</v>
      </c>
      <c r="K19" s="71"/>
      <c r="L19" s="44">
        <v>0.2</v>
      </c>
      <c r="M19" s="42">
        <v>29</v>
      </c>
      <c r="N19" s="42"/>
      <c r="O19" s="43">
        <v>0.2</v>
      </c>
      <c r="P19" s="44">
        <v>24</v>
      </c>
      <c r="Q19" s="42">
        <v>108</v>
      </c>
      <c r="R19" s="42">
        <v>44</v>
      </c>
      <c r="S19" s="45">
        <v>1.6</v>
      </c>
    </row>
    <row r="20" spans="2:19" ht="18.75" x14ac:dyDescent="0.25">
      <c r="B20">
        <v>389</v>
      </c>
      <c r="C20" s="37" t="s">
        <v>3</v>
      </c>
      <c r="D20" s="38"/>
      <c r="E20" s="39"/>
      <c r="F20" s="40">
        <v>200</v>
      </c>
      <c r="G20" s="41">
        <v>1</v>
      </c>
      <c r="H20" s="42"/>
      <c r="I20" s="43">
        <v>20.2</v>
      </c>
      <c r="J20" s="40">
        <v>84.8</v>
      </c>
      <c r="K20" s="71"/>
      <c r="L20" s="44">
        <v>2.1999999999999999E-2</v>
      </c>
      <c r="M20" s="42">
        <v>4</v>
      </c>
      <c r="N20" s="42"/>
      <c r="O20" s="43"/>
      <c r="P20" s="44">
        <v>14</v>
      </c>
      <c r="Q20" s="42">
        <v>14</v>
      </c>
      <c r="R20" s="42">
        <v>8</v>
      </c>
      <c r="S20" s="45">
        <v>2.8</v>
      </c>
    </row>
    <row r="21" spans="2:19" ht="18.75" x14ac:dyDescent="0.25">
      <c r="C21" s="37" t="s">
        <v>1</v>
      </c>
      <c r="D21" s="38"/>
      <c r="E21" s="40"/>
      <c r="F21" s="40">
        <v>40</v>
      </c>
      <c r="G21" s="41">
        <v>2.2400000000000002</v>
      </c>
      <c r="H21" s="42">
        <v>0.44</v>
      </c>
      <c r="I21" s="43">
        <v>19.760000000000002</v>
      </c>
      <c r="J21" s="40">
        <v>91.96</v>
      </c>
      <c r="K21" s="71"/>
      <c r="L21" s="44">
        <v>0.04</v>
      </c>
      <c r="M21" s="42"/>
      <c r="N21" s="42"/>
      <c r="O21" s="43">
        <v>0.36</v>
      </c>
      <c r="P21" s="44">
        <v>9.1999999999999993</v>
      </c>
      <c r="Q21" s="42">
        <v>42.4</v>
      </c>
      <c r="R21" s="42">
        <v>10</v>
      </c>
      <c r="S21" s="45">
        <v>1.24</v>
      </c>
    </row>
    <row r="22" spans="2:19" ht="18.75" x14ac:dyDescent="0.25">
      <c r="C22" s="37" t="s">
        <v>41</v>
      </c>
      <c r="D22" s="38"/>
      <c r="E22" s="40"/>
      <c r="F22" s="40">
        <v>20</v>
      </c>
      <c r="G22" s="41">
        <v>1.58</v>
      </c>
      <c r="H22" s="42">
        <v>0.2</v>
      </c>
      <c r="I22" s="43">
        <v>9.66</v>
      </c>
      <c r="J22" s="40">
        <v>46.76</v>
      </c>
      <c r="K22" s="101"/>
      <c r="L22" s="102">
        <v>0.02</v>
      </c>
      <c r="M22" s="99"/>
      <c r="N22" s="99"/>
      <c r="O22" s="100">
        <v>0.26</v>
      </c>
      <c r="P22" s="102">
        <v>4.5999999999999996</v>
      </c>
      <c r="Q22" s="99">
        <v>17.399999999999999</v>
      </c>
      <c r="R22" s="99">
        <v>6.6</v>
      </c>
      <c r="S22" s="103">
        <v>0.22</v>
      </c>
    </row>
    <row r="23" spans="2:19" ht="19.7" thickBot="1" x14ac:dyDescent="0.3">
      <c r="C23" s="37"/>
      <c r="D23" s="130"/>
      <c r="E23" s="39"/>
      <c r="F23" s="40"/>
      <c r="G23" s="41"/>
      <c r="H23" s="42"/>
      <c r="I23" s="43"/>
      <c r="J23" s="40"/>
      <c r="K23" s="71"/>
      <c r="L23" s="44"/>
      <c r="M23" s="42"/>
      <c r="N23" s="42"/>
      <c r="O23" s="43"/>
      <c r="P23" s="44"/>
      <c r="Q23" s="42"/>
      <c r="R23" s="42"/>
      <c r="S23" s="45"/>
    </row>
    <row r="24" spans="2:19" ht="19.5" thickBot="1" x14ac:dyDescent="0.3">
      <c r="C24" s="115"/>
      <c r="D24" s="116"/>
      <c r="E24" s="116" t="s">
        <v>25</v>
      </c>
      <c r="F24" s="117"/>
      <c r="G24" s="113">
        <f>SUM(G16:G23)</f>
        <v>18.689999999999998</v>
      </c>
      <c r="H24" s="113">
        <f>SUM(H16:H23)</f>
        <v>16.970000000000002</v>
      </c>
      <c r="I24" s="113">
        <f>I22+I21+I20+I19+I18+I17+I16</f>
        <v>150.25000000000003</v>
      </c>
      <c r="J24" s="118">
        <f>SUM(J16:J23)</f>
        <v>741.17</v>
      </c>
      <c r="K24" s="111">
        <v>0.35</v>
      </c>
      <c r="L24" s="112">
        <f t="shared" ref="L24:S24" si="1">SUM(L16:L23)</f>
        <v>0.46200000000000002</v>
      </c>
      <c r="M24" s="113">
        <f t="shared" si="1"/>
        <v>51.83</v>
      </c>
      <c r="N24" s="113">
        <f t="shared" si="1"/>
        <v>5.26</v>
      </c>
      <c r="O24" s="113">
        <f t="shared" si="1"/>
        <v>5.7</v>
      </c>
      <c r="P24" s="112">
        <f t="shared" si="1"/>
        <v>144.88999999999999</v>
      </c>
      <c r="Q24" s="113">
        <f t="shared" si="1"/>
        <v>556.54999999999995</v>
      </c>
      <c r="R24" s="113">
        <f t="shared" si="1"/>
        <v>139.1</v>
      </c>
      <c r="S24" s="114">
        <f t="shared" si="1"/>
        <v>11.190000000000001</v>
      </c>
    </row>
    <row r="25" spans="2:19" ht="19.5" thickBot="1" x14ac:dyDescent="0.3">
      <c r="C25" s="68"/>
      <c r="D25" s="126"/>
      <c r="E25" s="88"/>
      <c r="F25" s="131"/>
      <c r="G25" s="132"/>
      <c r="H25" s="132"/>
      <c r="I25" s="132"/>
      <c r="J25" s="131"/>
      <c r="K25" s="71"/>
      <c r="L25" s="133"/>
      <c r="M25" s="132"/>
      <c r="N25" s="132"/>
      <c r="O25" s="132"/>
      <c r="P25" s="133"/>
      <c r="Q25" s="132"/>
      <c r="R25" s="132"/>
      <c r="S25" s="134"/>
    </row>
    <row r="26" spans="2:19" ht="18.75" x14ac:dyDescent="0.25">
      <c r="C26" s="135"/>
      <c r="D26" s="96"/>
      <c r="E26" s="105"/>
      <c r="F26" s="97"/>
      <c r="G26" s="98"/>
      <c r="H26" s="99"/>
      <c r="I26" s="100"/>
      <c r="J26" s="97"/>
      <c r="K26" s="71"/>
      <c r="L26" s="102"/>
      <c r="M26" s="99"/>
      <c r="N26" s="99"/>
      <c r="O26" s="100"/>
      <c r="P26" s="102"/>
      <c r="Q26" s="99"/>
      <c r="R26" s="99"/>
      <c r="S26" s="103"/>
    </row>
    <row r="27" spans="2:19" ht="18.75" x14ac:dyDescent="0.3">
      <c r="C27" s="37"/>
      <c r="D27" s="9"/>
      <c r="E27" s="8"/>
      <c r="F27" s="19"/>
      <c r="G27" s="20"/>
      <c r="H27" s="21"/>
      <c r="I27" s="22"/>
      <c r="J27" s="19"/>
      <c r="K27" s="16"/>
      <c r="L27" s="17"/>
      <c r="M27" s="14"/>
      <c r="N27" s="14"/>
      <c r="O27" s="15"/>
      <c r="P27" s="17"/>
      <c r="Q27" s="14"/>
      <c r="R27" s="14"/>
      <c r="S27" s="18"/>
    </row>
    <row r="28" spans="2:19" ht="19.7" thickBot="1" x14ac:dyDescent="0.4">
      <c r="C28" s="2"/>
      <c r="D28" s="9"/>
      <c r="E28" s="26"/>
      <c r="F28" s="19"/>
      <c r="G28" s="20"/>
      <c r="H28" s="21"/>
      <c r="I28" s="22"/>
      <c r="J28" s="19"/>
      <c r="K28" s="16"/>
      <c r="L28" s="17"/>
      <c r="M28" s="14"/>
      <c r="N28" s="14"/>
      <c r="O28" s="15"/>
      <c r="P28" s="17"/>
      <c r="Q28" s="14"/>
      <c r="R28" s="14"/>
      <c r="S28" s="18"/>
    </row>
    <row r="29" spans="2:19" ht="19.5" thickBot="1" x14ac:dyDescent="0.3">
      <c r="C29" s="30"/>
      <c r="D29" s="31"/>
      <c r="E29" s="30" t="s">
        <v>25</v>
      </c>
      <c r="F29" s="32"/>
      <c r="G29" s="33">
        <f>SUM(G26:G28)</f>
        <v>0</v>
      </c>
      <c r="H29" s="33">
        <f>SUM(H26:H28)</f>
        <v>0</v>
      </c>
      <c r="I29" s="33">
        <f>SUM(I26:I28)</f>
        <v>0</v>
      </c>
      <c r="J29" s="32">
        <f>SUM(J26:J28)</f>
        <v>0</v>
      </c>
      <c r="K29" s="48">
        <v>0.13</v>
      </c>
      <c r="L29" s="35">
        <f t="shared" ref="L29:S29" si="2">SUM(L26:L28)</f>
        <v>0</v>
      </c>
      <c r="M29" s="46">
        <f t="shared" si="2"/>
        <v>0</v>
      </c>
      <c r="N29" s="46">
        <f t="shared" si="2"/>
        <v>0</v>
      </c>
      <c r="O29" s="36">
        <f>O26+O27</f>
        <v>0</v>
      </c>
      <c r="P29" s="35">
        <f t="shared" si="2"/>
        <v>0</v>
      </c>
      <c r="Q29" s="46">
        <f t="shared" si="2"/>
        <v>0</v>
      </c>
      <c r="R29" s="46">
        <f t="shared" si="2"/>
        <v>0</v>
      </c>
      <c r="S29" s="47">
        <f t="shared" si="2"/>
        <v>0</v>
      </c>
    </row>
    <row r="30" spans="2:19" ht="19.7" thickBot="1" x14ac:dyDescent="0.3">
      <c r="C30" s="30"/>
      <c r="D30" s="31"/>
      <c r="E30" s="31"/>
      <c r="F30" s="32"/>
      <c r="G30" s="33"/>
      <c r="H30" s="33"/>
      <c r="I30" s="33"/>
      <c r="J30" s="32"/>
      <c r="K30" s="34"/>
      <c r="L30" s="137"/>
      <c r="M30" s="138"/>
      <c r="N30" s="138"/>
      <c r="O30" s="36"/>
      <c r="P30" s="139"/>
      <c r="Q30" s="138"/>
      <c r="R30" s="138"/>
      <c r="S30" s="140"/>
    </row>
    <row r="31" spans="2:19" ht="19.5" thickBot="1" x14ac:dyDescent="0.3">
      <c r="C31" s="53"/>
      <c r="D31" s="54"/>
      <c r="E31" s="69" t="s">
        <v>45</v>
      </c>
      <c r="F31" s="119"/>
      <c r="G31" s="69">
        <f>G14+G24+G29</f>
        <v>34.299999999999997</v>
      </c>
      <c r="H31" s="69">
        <f>H14+H24+H29</f>
        <v>31.410000000000004</v>
      </c>
      <c r="I31" s="120">
        <f>I29+I24+I14</f>
        <v>198.07000000000002</v>
      </c>
      <c r="J31" s="121" t="s">
        <v>27</v>
      </c>
      <c r="K31" s="122" t="s">
        <v>28</v>
      </c>
      <c r="L31" s="123">
        <f t="shared" ref="L31:S31" si="3">L14+L24+L29</f>
        <v>0.57400000000000007</v>
      </c>
      <c r="M31" s="124">
        <f t="shared" si="3"/>
        <v>151.82999999999998</v>
      </c>
      <c r="N31" s="124">
        <f t="shared" si="3"/>
        <v>5.26</v>
      </c>
      <c r="O31" s="124">
        <f t="shared" si="3"/>
        <v>8.2349999999999994</v>
      </c>
      <c r="P31" s="124">
        <f t="shared" si="3"/>
        <v>177.82</v>
      </c>
      <c r="Q31" s="124">
        <f t="shared" si="3"/>
        <v>629.07999999999993</v>
      </c>
      <c r="R31" s="124">
        <f t="shared" si="3"/>
        <v>162.72</v>
      </c>
      <c r="S31" s="125">
        <f t="shared" si="3"/>
        <v>12.930000000000001</v>
      </c>
    </row>
    <row r="32" spans="2:19" ht="19.7" thickBot="1" x14ac:dyDescent="0.3">
      <c r="C32" s="141"/>
      <c r="D32" s="142"/>
      <c r="E32" s="142"/>
      <c r="F32" s="143"/>
      <c r="G32" s="144"/>
      <c r="H32" s="144"/>
      <c r="I32" s="144"/>
      <c r="J32" s="203">
        <f>J14+J24+J29</f>
        <v>1328.87</v>
      </c>
      <c r="K32" s="146">
        <f>K14+K24+K29</f>
        <v>0.73</v>
      </c>
      <c r="L32" s="147"/>
      <c r="M32" s="148"/>
      <c r="N32" s="148"/>
      <c r="O32" s="148"/>
      <c r="P32" s="148"/>
      <c r="Q32" s="148"/>
      <c r="R32" s="148"/>
      <c r="S32" s="149"/>
    </row>
    <row r="33" spans="2:19" thickBot="1" x14ac:dyDescent="0.3">
      <c r="C33" s="150"/>
      <c r="D33" s="151"/>
      <c r="E33" s="151"/>
      <c r="F33" s="152"/>
      <c r="G33" s="153"/>
      <c r="H33" s="153"/>
      <c r="I33" s="153"/>
      <c r="J33" s="154"/>
      <c r="K33" s="154"/>
      <c r="L33" s="155"/>
      <c r="M33" s="153"/>
      <c r="N33" s="153"/>
      <c r="O33" s="153"/>
      <c r="P33" s="155"/>
      <c r="Q33" s="153"/>
      <c r="R33" s="153"/>
      <c r="S33" s="156"/>
    </row>
    <row r="34" spans="2:19" ht="15.75" thickBot="1" x14ac:dyDescent="0.3">
      <c r="C34" s="53" t="s">
        <v>116</v>
      </c>
      <c r="D34" s="54"/>
      <c r="E34" s="54"/>
      <c r="F34" s="6"/>
      <c r="G34" s="55"/>
      <c r="H34" s="55"/>
      <c r="I34" s="55"/>
      <c r="J34" s="56"/>
      <c r="K34" s="56"/>
      <c r="L34" s="57"/>
      <c r="M34" s="55"/>
      <c r="N34" s="55"/>
      <c r="O34" s="55"/>
      <c r="P34" s="57"/>
      <c r="Q34" s="55"/>
      <c r="R34" s="55"/>
      <c r="S34" s="55"/>
    </row>
    <row r="35" spans="2:19" ht="19.5" thickBot="1" x14ac:dyDescent="0.3">
      <c r="C35" s="174" t="str">
        <f>C4</f>
        <v>День       :  8</v>
      </c>
      <c r="D35" s="59"/>
      <c r="E35" s="59"/>
      <c r="F35" s="157" t="s">
        <v>17</v>
      </c>
      <c r="G35" s="158"/>
      <c r="H35" s="159" t="s">
        <v>22</v>
      </c>
      <c r="I35" s="142"/>
      <c r="J35" s="160" t="s">
        <v>23</v>
      </c>
      <c r="K35" s="160"/>
      <c r="L35" s="141"/>
      <c r="M35" s="142" t="s">
        <v>30</v>
      </c>
      <c r="N35" s="142"/>
      <c r="O35" s="142"/>
      <c r="P35" s="161" t="s">
        <v>29</v>
      </c>
      <c r="Q35" s="142"/>
      <c r="R35" s="142"/>
      <c r="S35" s="142"/>
    </row>
    <row r="36" spans="2:19" ht="19.5" thickBot="1" x14ac:dyDescent="0.3">
      <c r="C36" s="68" t="s">
        <v>42</v>
      </c>
      <c r="D36" s="69"/>
      <c r="E36" s="70"/>
      <c r="F36" s="162" t="s">
        <v>18</v>
      </c>
      <c r="G36" s="58" t="s">
        <v>19</v>
      </c>
      <c r="H36" s="56" t="s">
        <v>20</v>
      </c>
      <c r="I36" s="57" t="s">
        <v>21</v>
      </c>
      <c r="J36" s="162" t="s">
        <v>24</v>
      </c>
      <c r="K36" s="163"/>
      <c r="L36" s="164" t="s">
        <v>38</v>
      </c>
      <c r="M36" s="165" t="s">
        <v>33</v>
      </c>
      <c r="N36" s="165" t="s">
        <v>34</v>
      </c>
      <c r="O36" s="165" t="s">
        <v>35</v>
      </c>
      <c r="P36" s="164" t="s">
        <v>31</v>
      </c>
      <c r="Q36" s="165" t="s">
        <v>32</v>
      </c>
      <c r="R36" s="165" t="s">
        <v>37</v>
      </c>
      <c r="S36" s="165" t="s">
        <v>36</v>
      </c>
    </row>
    <row r="37" spans="2:19" ht="19.7" thickBot="1" x14ac:dyDescent="0.3">
      <c r="C37" s="79"/>
      <c r="D37" s="79"/>
      <c r="E37" s="80"/>
      <c r="F37" s="81"/>
      <c r="G37" s="82"/>
      <c r="H37" s="82"/>
      <c r="I37" s="82"/>
      <c r="J37" s="83"/>
      <c r="K37" s="83"/>
      <c r="L37" s="84"/>
      <c r="M37" s="82"/>
      <c r="N37" s="82"/>
      <c r="O37" s="82"/>
      <c r="P37" s="84"/>
      <c r="Q37" s="82"/>
      <c r="R37" s="82"/>
      <c r="S37" s="82"/>
    </row>
    <row r="38" spans="2:19" ht="19.5" thickBot="1" x14ac:dyDescent="0.3">
      <c r="C38" s="86" t="s">
        <v>6</v>
      </c>
      <c r="D38" s="87"/>
      <c r="E38" s="88"/>
      <c r="F38" s="89"/>
      <c r="G38" s="90"/>
      <c r="H38" s="90"/>
      <c r="I38" s="90"/>
      <c r="J38" s="91"/>
      <c r="K38" s="91"/>
      <c r="L38" s="92"/>
      <c r="M38" s="90"/>
      <c r="N38" s="90"/>
      <c r="O38" s="90"/>
      <c r="P38" s="197"/>
      <c r="Q38" s="198"/>
      <c r="R38" s="198"/>
      <c r="S38" s="199"/>
    </row>
    <row r="39" spans="2:19" ht="18.75" x14ac:dyDescent="0.3">
      <c r="B39">
        <v>16</v>
      </c>
      <c r="C39" s="37" t="s">
        <v>96</v>
      </c>
      <c r="D39" s="9"/>
      <c r="E39" s="26"/>
      <c r="F39" s="19">
        <v>30</v>
      </c>
      <c r="G39" s="20">
        <v>6.78</v>
      </c>
      <c r="H39" s="21">
        <v>6.27</v>
      </c>
      <c r="I39" s="22"/>
      <c r="J39" s="19">
        <v>84</v>
      </c>
      <c r="K39" s="16"/>
      <c r="L39" s="24"/>
      <c r="M39" s="21"/>
      <c r="N39" s="21"/>
      <c r="O39" s="22"/>
      <c r="P39" s="24">
        <v>3.6</v>
      </c>
      <c r="Q39" s="21"/>
      <c r="R39" s="21"/>
      <c r="S39" s="25"/>
    </row>
    <row r="40" spans="2:19" ht="18.75" x14ac:dyDescent="0.3">
      <c r="B40">
        <v>309</v>
      </c>
      <c r="C40" s="2" t="s">
        <v>46</v>
      </c>
      <c r="D40" s="9"/>
      <c r="E40" s="8"/>
      <c r="F40" s="97">
        <v>180</v>
      </c>
      <c r="G40" s="98">
        <v>6.12</v>
      </c>
      <c r="H40" s="99">
        <v>9</v>
      </c>
      <c r="I40" s="100">
        <v>34.200000000000003</v>
      </c>
      <c r="J40" s="97">
        <v>242.28</v>
      </c>
      <c r="K40" s="71"/>
      <c r="L40" s="102">
        <v>7.1999999999999995E-2</v>
      </c>
      <c r="M40" s="99"/>
      <c r="N40" s="99"/>
      <c r="O40" s="100">
        <v>2.34</v>
      </c>
      <c r="P40" s="102">
        <v>93.4</v>
      </c>
      <c r="Q40" s="99">
        <v>179.11</v>
      </c>
      <c r="R40" s="99">
        <v>9</v>
      </c>
      <c r="S40" s="103">
        <v>0.9</v>
      </c>
    </row>
    <row r="41" spans="2:19" s="209" customFormat="1" ht="18.75" x14ac:dyDescent="0.3">
      <c r="B41" s="207">
        <v>376</v>
      </c>
      <c r="C41" s="10" t="s">
        <v>138</v>
      </c>
      <c r="D41" s="11"/>
      <c r="E41" s="26"/>
      <c r="F41" s="19">
        <v>200</v>
      </c>
      <c r="G41" s="20">
        <v>0.4</v>
      </c>
      <c r="H41" s="21">
        <v>0.27</v>
      </c>
      <c r="I41" s="22">
        <v>0.27</v>
      </c>
      <c r="J41" s="19">
        <v>72.8</v>
      </c>
      <c r="K41" s="23"/>
      <c r="L41" s="17">
        <v>0.01</v>
      </c>
      <c r="M41" s="14">
        <v>100</v>
      </c>
      <c r="N41" s="14"/>
      <c r="O41" s="15"/>
      <c r="P41" s="17">
        <v>7.73</v>
      </c>
      <c r="Q41" s="14">
        <v>2.13</v>
      </c>
      <c r="R41" s="14">
        <v>2.67</v>
      </c>
      <c r="S41" s="18">
        <v>0.53</v>
      </c>
    </row>
    <row r="42" spans="2:19" ht="18.75" x14ac:dyDescent="0.3">
      <c r="B42" s="210"/>
      <c r="C42" s="2" t="s">
        <v>1</v>
      </c>
      <c r="D42" s="9"/>
      <c r="E42" s="26"/>
      <c r="F42" s="19">
        <v>50</v>
      </c>
      <c r="G42" s="20">
        <v>3.95</v>
      </c>
      <c r="H42" s="21">
        <v>0.5</v>
      </c>
      <c r="I42" s="22">
        <v>24.15</v>
      </c>
      <c r="J42" s="19">
        <v>116.9</v>
      </c>
      <c r="K42" s="16"/>
      <c r="L42" s="24">
        <v>0.05</v>
      </c>
      <c r="M42" s="21"/>
      <c r="N42" s="21"/>
      <c r="O42" s="22">
        <v>0.65</v>
      </c>
      <c r="P42" s="24">
        <v>11.5</v>
      </c>
      <c r="Q42" s="21">
        <v>43.5</v>
      </c>
      <c r="R42" s="21">
        <v>16.5</v>
      </c>
      <c r="S42" s="25">
        <v>0.55000000000000004</v>
      </c>
    </row>
    <row r="43" spans="2:19" ht="18.75" x14ac:dyDescent="0.3">
      <c r="C43" s="2"/>
      <c r="D43" s="9"/>
      <c r="E43" s="26"/>
      <c r="F43" s="19"/>
      <c r="G43" s="20"/>
      <c r="H43" s="21"/>
      <c r="I43" s="22"/>
      <c r="J43" s="19"/>
      <c r="K43" s="16"/>
      <c r="L43" s="24"/>
      <c r="M43" s="21"/>
      <c r="N43" s="21"/>
      <c r="O43" s="22"/>
      <c r="P43" s="24"/>
      <c r="Q43" s="21"/>
      <c r="R43" s="21"/>
      <c r="S43" s="25"/>
    </row>
    <row r="44" spans="2:19" ht="19.5" thickBot="1" x14ac:dyDescent="0.3">
      <c r="C44" s="37"/>
      <c r="D44" s="38"/>
      <c r="E44" s="39"/>
      <c r="F44" s="40"/>
      <c r="G44" s="41"/>
      <c r="H44" s="42"/>
      <c r="I44" s="43"/>
      <c r="J44" s="40"/>
      <c r="K44" s="101"/>
      <c r="L44" s="44"/>
      <c r="M44" s="42"/>
      <c r="N44" s="42"/>
      <c r="O44" s="43"/>
      <c r="P44" s="44"/>
      <c r="Q44" s="42"/>
      <c r="R44" s="42"/>
      <c r="S44" s="45"/>
    </row>
    <row r="45" spans="2:19" ht="19.5" thickBot="1" x14ac:dyDescent="0.3">
      <c r="C45" s="106"/>
      <c r="D45" s="107"/>
      <c r="E45" s="107" t="s">
        <v>25</v>
      </c>
      <c r="F45" s="108"/>
      <c r="G45" s="109">
        <f>SUM(G39:G44)</f>
        <v>17.25</v>
      </c>
      <c r="H45" s="109">
        <f>SUM(H39:H44)</f>
        <v>16.04</v>
      </c>
      <c r="I45" s="109">
        <f>SUM(I39:I44)</f>
        <v>58.620000000000005</v>
      </c>
      <c r="J45" s="110">
        <v>678.3</v>
      </c>
      <c r="K45" s="111">
        <v>0.25</v>
      </c>
      <c r="L45" s="112">
        <f t="shared" ref="L45:S45" si="4">SUM(L39:L44)</f>
        <v>0.13200000000000001</v>
      </c>
      <c r="M45" s="113">
        <f t="shared" si="4"/>
        <v>100</v>
      </c>
      <c r="N45" s="113">
        <f t="shared" si="4"/>
        <v>0</v>
      </c>
      <c r="O45" s="113">
        <f t="shared" si="4"/>
        <v>2.9899999999999998</v>
      </c>
      <c r="P45" s="112">
        <f t="shared" si="4"/>
        <v>116.23</v>
      </c>
      <c r="Q45" s="113">
        <f t="shared" si="4"/>
        <v>224.74</v>
      </c>
      <c r="R45" s="113">
        <f t="shared" si="4"/>
        <v>28.17</v>
      </c>
      <c r="S45" s="114">
        <f t="shared" si="4"/>
        <v>1.9800000000000002</v>
      </c>
    </row>
    <row r="46" spans="2:19" ht="19.5" thickBot="1" x14ac:dyDescent="0.3">
      <c r="C46" s="86" t="s">
        <v>5</v>
      </c>
      <c r="D46" s="126"/>
      <c r="E46" s="88"/>
      <c r="F46" s="89"/>
      <c r="G46" s="5"/>
      <c r="H46" s="5"/>
      <c r="I46" s="5"/>
      <c r="J46" s="89"/>
      <c r="K46" s="127"/>
      <c r="L46" s="128"/>
      <c r="M46" s="5"/>
      <c r="N46" s="5"/>
      <c r="O46" s="5"/>
      <c r="P46" s="128"/>
      <c r="Q46" s="5"/>
      <c r="R46" s="5"/>
      <c r="S46" s="129"/>
    </row>
    <row r="47" spans="2:19" ht="18.75" x14ac:dyDescent="0.25">
      <c r="B47">
        <v>37</v>
      </c>
      <c r="C47" s="94" t="s">
        <v>151</v>
      </c>
      <c r="D47" s="95"/>
      <c r="E47" s="96"/>
      <c r="F47" s="97">
        <v>60</v>
      </c>
      <c r="G47" s="98">
        <v>1.02</v>
      </c>
      <c r="H47" s="99">
        <v>3.18</v>
      </c>
      <c r="I47" s="100">
        <v>6.3</v>
      </c>
      <c r="J47" s="97">
        <v>58</v>
      </c>
      <c r="K47" s="71"/>
      <c r="L47" s="102">
        <v>0.05</v>
      </c>
      <c r="M47" s="99">
        <v>7.9</v>
      </c>
      <c r="N47" s="99">
        <v>0</v>
      </c>
      <c r="O47" s="100">
        <v>1.4</v>
      </c>
      <c r="P47" s="102">
        <v>11</v>
      </c>
      <c r="Q47" s="99">
        <v>29</v>
      </c>
      <c r="R47" s="99">
        <v>13</v>
      </c>
      <c r="S47" s="103">
        <v>2.4</v>
      </c>
    </row>
    <row r="48" spans="2:19" ht="18.75" x14ac:dyDescent="0.3">
      <c r="B48">
        <v>99</v>
      </c>
      <c r="C48" s="2" t="s">
        <v>47</v>
      </c>
      <c r="D48" s="1"/>
      <c r="E48" s="9"/>
      <c r="F48" s="12">
        <v>250</v>
      </c>
      <c r="G48" s="13">
        <v>2.2799999999999998</v>
      </c>
      <c r="H48" s="14">
        <v>2.33</v>
      </c>
      <c r="I48" s="15">
        <v>11.25</v>
      </c>
      <c r="J48" s="12">
        <v>90.03</v>
      </c>
      <c r="K48" s="23"/>
      <c r="L48" s="17">
        <v>0.04</v>
      </c>
      <c r="M48" s="14">
        <v>10.63</v>
      </c>
      <c r="N48" s="14"/>
      <c r="O48" s="15">
        <v>2.4300000000000002</v>
      </c>
      <c r="P48" s="17">
        <v>43.25</v>
      </c>
      <c r="Q48" s="14">
        <v>188.25</v>
      </c>
      <c r="R48" s="14">
        <v>27.5</v>
      </c>
      <c r="S48" s="18">
        <v>0.83</v>
      </c>
    </row>
    <row r="49" spans="2:20" ht="18.75" x14ac:dyDescent="0.3">
      <c r="B49">
        <v>273</v>
      </c>
      <c r="C49" s="2" t="s">
        <v>53</v>
      </c>
      <c r="D49" s="1"/>
      <c r="E49" s="9"/>
      <c r="F49" s="12">
        <v>80</v>
      </c>
      <c r="G49" s="13">
        <v>6.37</v>
      </c>
      <c r="H49" s="14">
        <v>9.98</v>
      </c>
      <c r="I49" s="15">
        <v>49.9</v>
      </c>
      <c r="J49" s="12">
        <v>211.02</v>
      </c>
      <c r="K49" s="16"/>
      <c r="L49" s="17">
        <v>0.09</v>
      </c>
      <c r="M49" s="14">
        <v>0.3</v>
      </c>
      <c r="N49" s="14">
        <v>5.26</v>
      </c>
      <c r="O49" s="15">
        <v>1.05</v>
      </c>
      <c r="P49" s="17">
        <v>38.840000000000003</v>
      </c>
      <c r="Q49" s="14">
        <v>157.5</v>
      </c>
      <c r="R49" s="14">
        <v>30</v>
      </c>
      <c r="S49" s="18">
        <v>2.1</v>
      </c>
    </row>
    <row r="50" spans="2:20" ht="18.75" x14ac:dyDescent="0.25">
      <c r="B50">
        <v>310</v>
      </c>
      <c r="C50" s="37" t="s">
        <v>4</v>
      </c>
      <c r="D50" s="38"/>
      <c r="E50" s="39"/>
      <c r="F50" s="40">
        <v>230</v>
      </c>
      <c r="G50" s="41">
        <v>4.5999999999999996</v>
      </c>
      <c r="H50" s="42">
        <v>0.94</v>
      </c>
      <c r="I50" s="43">
        <v>36.32</v>
      </c>
      <c r="J50" s="40">
        <v>173.5</v>
      </c>
      <c r="K50" s="71"/>
      <c r="L50" s="44">
        <v>0.21</v>
      </c>
      <c r="M50" s="42">
        <v>31.75</v>
      </c>
      <c r="N50" s="42"/>
      <c r="O50" s="43">
        <v>0.54</v>
      </c>
      <c r="P50" s="44">
        <v>26.25</v>
      </c>
      <c r="Q50" s="42">
        <v>118.25</v>
      </c>
      <c r="R50" s="42">
        <v>48.18</v>
      </c>
      <c r="S50" s="45">
        <v>1.74</v>
      </c>
    </row>
    <row r="51" spans="2:20" ht="18.75" x14ac:dyDescent="0.25">
      <c r="B51">
        <v>389</v>
      </c>
      <c r="C51" s="37" t="s">
        <v>3</v>
      </c>
      <c r="D51" s="38"/>
      <c r="E51" s="39"/>
      <c r="F51" s="40">
        <v>200</v>
      </c>
      <c r="G51" s="41">
        <v>1</v>
      </c>
      <c r="H51" s="42"/>
      <c r="I51" s="43">
        <v>20.2</v>
      </c>
      <c r="J51" s="40">
        <v>84.8</v>
      </c>
      <c r="K51" s="71"/>
      <c r="L51" s="44">
        <v>2.1999999999999999E-2</v>
      </c>
      <c r="M51" s="42">
        <v>4</v>
      </c>
      <c r="N51" s="42"/>
      <c r="O51" s="43"/>
      <c r="P51" s="44">
        <v>14</v>
      </c>
      <c r="Q51" s="42">
        <v>14</v>
      </c>
      <c r="R51" s="42">
        <v>8</v>
      </c>
      <c r="S51" s="45">
        <v>2.8</v>
      </c>
    </row>
    <row r="52" spans="2:20" ht="18.75" x14ac:dyDescent="0.3">
      <c r="C52" s="10" t="s">
        <v>41</v>
      </c>
      <c r="D52" s="11"/>
      <c r="E52" s="26"/>
      <c r="F52" s="19">
        <v>60</v>
      </c>
      <c r="G52" s="20">
        <v>3.36</v>
      </c>
      <c r="H52" s="21">
        <v>0.66</v>
      </c>
      <c r="I52" s="22">
        <v>29.64</v>
      </c>
      <c r="J52" s="19">
        <v>137.94</v>
      </c>
      <c r="K52" s="23"/>
      <c r="L52" s="17">
        <v>7.0000000000000007E-2</v>
      </c>
      <c r="M52" s="14"/>
      <c r="N52" s="14"/>
      <c r="O52" s="15">
        <v>0.54</v>
      </c>
      <c r="P52" s="17">
        <v>13.8</v>
      </c>
      <c r="Q52" s="14">
        <v>63.6</v>
      </c>
      <c r="R52" s="14">
        <v>15</v>
      </c>
      <c r="S52" s="15">
        <v>1.86</v>
      </c>
    </row>
    <row r="53" spans="2:20" ht="18.75" x14ac:dyDescent="0.3">
      <c r="C53" s="10" t="s">
        <v>1</v>
      </c>
      <c r="D53" s="11"/>
      <c r="E53" s="26"/>
      <c r="F53" s="19">
        <v>30</v>
      </c>
      <c r="G53" s="20">
        <v>2.37</v>
      </c>
      <c r="H53" s="21">
        <v>0.3</v>
      </c>
      <c r="I53" s="22">
        <v>14.49</v>
      </c>
      <c r="J53" s="19">
        <v>70.14</v>
      </c>
      <c r="K53" s="23"/>
      <c r="L53" s="24">
        <v>0.03</v>
      </c>
      <c r="M53" s="21"/>
      <c r="N53" s="21"/>
      <c r="O53" s="22">
        <v>0.39</v>
      </c>
      <c r="P53" s="24">
        <v>6.9</v>
      </c>
      <c r="Q53" s="21">
        <v>26.1</v>
      </c>
      <c r="R53" s="21">
        <v>9.9</v>
      </c>
      <c r="S53" s="22">
        <v>0.33</v>
      </c>
    </row>
    <row r="54" spans="2:20" ht="19.5" thickBot="1" x14ac:dyDescent="0.3">
      <c r="C54" s="37"/>
      <c r="D54" s="38"/>
      <c r="E54" s="39"/>
      <c r="F54" s="40"/>
      <c r="G54" s="41"/>
      <c r="H54" s="42"/>
      <c r="I54" s="43"/>
      <c r="J54" s="40"/>
      <c r="K54" s="101"/>
      <c r="L54" s="102"/>
      <c r="M54" s="99"/>
      <c r="N54" s="99"/>
      <c r="O54" s="100"/>
      <c r="P54" s="102"/>
      <c r="Q54" s="99"/>
      <c r="R54" s="99"/>
      <c r="S54" s="103"/>
    </row>
    <row r="55" spans="2:20" ht="19.5" thickBot="1" x14ac:dyDescent="0.3">
      <c r="C55" s="166"/>
      <c r="D55" s="167"/>
      <c r="E55" s="107" t="s">
        <v>25</v>
      </c>
      <c r="F55" s="117"/>
      <c r="G55" s="113">
        <f>SUM(G47:G54)</f>
        <v>21</v>
      </c>
      <c r="H55" s="113">
        <f>SUM(H47:H54)</f>
        <v>17.39</v>
      </c>
      <c r="I55" s="113">
        <f>SUM(I47:I54)</f>
        <v>168.10000000000002</v>
      </c>
      <c r="J55" s="118">
        <f>SUM(J47:J54)</f>
        <v>825.43</v>
      </c>
      <c r="K55" s="190">
        <v>0.35</v>
      </c>
      <c r="L55" s="112">
        <f t="shared" ref="L55:S55" si="5">SUM(L47:L54)</f>
        <v>0.51200000000000001</v>
      </c>
      <c r="M55" s="113">
        <f t="shared" si="5"/>
        <v>54.58</v>
      </c>
      <c r="N55" s="113">
        <f t="shared" si="5"/>
        <v>5.26</v>
      </c>
      <c r="O55" s="113">
        <f t="shared" si="5"/>
        <v>6.35</v>
      </c>
      <c r="P55" s="112">
        <f t="shared" si="5"/>
        <v>154.04000000000002</v>
      </c>
      <c r="Q55" s="113">
        <f t="shared" si="5"/>
        <v>596.70000000000005</v>
      </c>
      <c r="R55" s="113">
        <f t="shared" si="5"/>
        <v>151.58000000000001</v>
      </c>
      <c r="S55" s="114">
        <f t="shared" si="5"/>
        <v>12.06</v>
      </c>
    </row>
    <row r="56" spans="2:20" ht="19.5" thickBot="1" x14ac:dyDescent="0.3">
      <c r="C56" s="168"/>
      <c r="D56" s="88"/>
      <c r="E56" s="88"/>
      <c r="F56" s="89"/>
      <c r="G56" s="165"/>
      <c r="H56" s="165"/>
      <c r="I56" s="165"/>
      <c r="J56" s="127"/>
      <c r="K56" s="136"/>
      <c r="L56" s="164"/>
      <c r="M56" s="165"/>
      <c r="N56" s="165"/>
      <c r="O56" s="165"/>
      <c r="P56" s="164"/>
      <c r="Q56" s="165"/>
      <c r="R56" s="165"/>
      <c r="S56" s="165"/>
    </row>
    <row r="57" spans="2:20" ht="19.5" thickBot="1" x14ac:dyDescent="0.3">
      <c r="C57" s="68"/>
      <c r="D57" s="68"/>
      <c r="E57" s="88"/>
      <c r="F57" s="131"/>
      <c r="G57" s="132"/>
      <c r="H57" s="132"/>
      <c r="I57" s="132"/>
      <c r="J57" s="131"/>
      <c r="K57" s="71"/>
      <c r="L57" s="133"/>
      <c r="M57" s="132"/>
      <c r="N57" s="132"/>
      <c r="O57" s="132"/>
      <c r="P57" s="133"/>
      <c r="Q57" s="132"/>
      <c r="R57" s="132"/>
      <c r="S57" s="132"/>
    </row>
    <row r="58" spans="2:20" ht="18.75" x14ac:dyDescent="0.3">
      <c r="C58" s="10"/>
      <c r="D58" s="11"/>
      <c r="E58" s="26"/>
      <c r="F58" s="19"/>
      <c r="G58" s="20"/>
      <c r="H58" s="21"/>
      <c r="I58" s="22"/>
      <c r="J58" s="19"/>
      <c r="K58" s="23"/>
      <c r="L58" s="17"/>
      <c r="M58" s="14"/>
      <c r="N58" s="14"/>
      <c r="O58" s="15"/>
      <c r="P58" s="17"/>
      <c r="Q58" s="14"/>
      <c r="R58" s="14"/>
      <c r="S58" s="18"/>
    </row>
    <row r="59" spans="2:20" ht="18.75" x14ac:dyDescent="0.3">
      <c r="B59" s="210"/>
      <c r="C59" s="2"/>
      <c r="D59" s="9"/>
      <c r="E59" s="26"/>
      <c r="F59" s="19"/>
      <c r="G59" s="20"/>
      <c r="H59" s="21"/>
      <c r="I59" s="22"/>
      <c r="J59" s="19"/>
      <c r="K59" s="16"/>
      <c r="L59" s="24"/>
      <c r="M59" s="21"/>
      <c r="N59" s="21"/>
      <c r="O59" s="22"/>
      <c r="P59" s="24"/>
      <c r="Q59" s="21"/>
      <c r="R59" s="21"/>
      <c r="S59" s="25"/>
    </row>
    <row r="60" spans="2:20" ht="19.5" thickBot="1" x14ac:dyDescent="0.35">
      <c r="C60" s="2"/>
      <c r="D60" s="9"/>
      <c r="E60" s="26"/>
      <c r="F60" s="19"/>
      <c r="G60" s="20"/>
      <c r="H60" s="21"/>
      <c r="I60" s="22"/>
      <c r="J60" s="19"/>
      <c r="K60" s="16"/>
      <c r="L60" s="17"/>
      <c r="M60" s="14"/>
      <c r="N60" s="14"/>
      <c r="O60" s="15"/>
      <c r="P60" s="17"/>
      <c r="Q60" s="14"/>
      <c r="R60" s="14"/>
      <c r="S60" s="18"/>
    </row>
    <row r="61" spans="2:20" ht="19.5" thickBot="1" x14ac:dyDescent="0.3">
      <c r="C61" s="30"/>
      <c r="D61" s="31"/>
      <c r="E61" s="30" t="s">
        <v>25</v>
      </c>
      <c r="F61" s="32"/>
      <c r="G61" s="33">
        <f>SUM(G58:G60)</f>
        <v>0</v>
      </c>
      <c r="H61" s="33">
        <f>SUM(H58:H60)</f>
        <v>0</v>
      </c>
      <c r="I61" s="33">
        <f>SUM(I58:I60)</f>
        <v>0</v>
      </c>
      <c r="J61" s="32">
        <f>SUM(J58:J60)</f>
        <v>0</v>
      </c>
      <c r="K61" s="48">
        <v>0.15</v>
      </c>
      <c r="L61" s="35">
        <f t="shared" ref="L61:S61" si="6">SUM(L58:L60)</f>
        <v>0</v>
      </c>
      <c r="M61" s="138">
        <f t="shared" si="6"/>
        <v>0</v>
      </c>
      <c r="N61" s="138">
        <f t="shared" si="6"/>
        <v>0</v>
      </c>
      <c r="O61" s="36">
        <f t="shared" si="6"/>
        <v>0</v>
      </c>
      <c r="P61" s="169">
        <f t="shared" si="6"/>
        <v>0</v>
      </c>
      <c r="Q61" s="138">
        <f t="shared" si="6"/>
        <v>0</v>
      </c>
      <c r="R61" s="138">
        <f t="shared" si="6"/>
        <v>0</v>
      </c>
      <c r="S61" s="170">
        <f t="shared" si="6"/>
        <v>0</v>
      </c>
    </row>
    <row r="62" spans="2:20" ht="19.5" thickBot="1" x14ac:dyDescent="0.3">
      <c r="C62" s="30"/>
      <c r="D62" s="31"/>
      <c r="E62" s="31"/>
      <c r="F62" s="32"/>
      <c r="G62" s="33"/>
      <c r="H62" s="33"/>
      <c r="I62" s="33"/>
      <c r="J62" s="32"/>
      <c r="K62" s="34"/>
      <c r="L62" s="137"/>
      <c r="M62" s="138"/>
      <c r="N62" s="138"/>
      <c r="O62" s="36"/>
      <c r="P62" s="139"/>
      <c r="Q62" s="138"/>
      <c r="R62" s="138"/>
      <c r="S62" s="170"/>
    </row>
    <row r="63" spans="2:20" ht="19.5" thickBot="1" x14ac:dyDescent="0.3">
      <c r="C63" s="194"/>
      <c r="D63" s="70"/>
      <c r="E63" s="70" t="s">
        <v>45</v>
      </c>
      <c r="F63" s="119"/>
      <c r="G63" s="69">
        <f>G45+G55+G61</f>
        <v>38.25</v>
      </c>
      <c r="H63" s="69">
        <f>H61+H55+H45</f>
        <v>33.43</v>
      </c>
      <c r="I63" s="120">
        <f>I45+I55+I61</f>
        <v>226.72000000000003</v>
      </c>
      <c r="J63" s="121" t="s">
        <v>27</v>
      </c>
      <c r="K63" s="171" t="s">
        <v>28</v>
      </c>
      <c r="L63" s="192">
        <f t="shared" ref="L63:S63" si="7">L45+L55+L61</f>
        <v>0.64400000000000002</v>
      </c>
      <c r="M63" s="195">
        <f t="shared" si="7"/>
        <v>154.57999999999998</v>
      </c>
      <c r="N63" s="195">
        <f t="shared" si="7"/>
        <v>5.26</v>
      </c>
      <c r="O63" s="195">
        <f t="shared" si="7"/>
        <v>9.34</v>
      </c>
      <c r="P63" s="195">
        <f t="shared" si="7"/>
        <v>270.27000000000004</v>
      </c>
      <c r="Q63" s="195">
        <f t="shared" si="7"/>
        <v>821.44</v>
      </c>
      <c r="R63" s="195">
        <f t="shared" si="7"/>
        <v>179.75</v>
      </c>
      <c r="S63" s="196">
        <f t="shared" si="7"/>
        <v>14.040000000000001</v>
      </c>
    </row>
    <row r="64" spans="2:20" ht="19.5" thickBot="1" x14ac:dyDescent="0.3">
      <c r="C64" s="141"/>
      <c r="D64" s="142"/>
      <c r="E64" s="142"/>
      <c r="F64" s="143"/>
      <c r="G64" s="144"/>
      <c r="H64" s="144"/>
      <c r="I64" s="144"/>
      <c r="J64" s="203">
        <f>J45+J55+J61</f>
        <v>1503.73</v>
      </c>
      <c r="K64" s="191">
        <f>K45+K55+K61</f>
        <v>0.75</v>
      </c>
      <c r="L64" s="172"/>
      <c r="M64" s="148"/>
      <c r="N64" s="148"/>
      <c r="O64" s="148"/>
      <c r="P64" s="148"/>
      <c r="Q64" s="148"/>
      <c r="R64" s="148"/>
      <c r="S64" s="173"/>
      <c r="T64" s="202"/>
    </row>
  </sheetData>
  <pageMargins left="0.7" right="0.7" top="0.75" bottom="0.75" header="0.3" footer="0.3"/>
  <pageSetup paperSize="9" scale="41" orientation="landscape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63"/>
  <sheetViews>
    <sheetView showWhiteSpace="0" topLeftCell="A50" zoomScale="75" zoomScaleNormal="75" workbookViewId="0">
      <selection activeCell="B49" sqref="B49"/>
    </sheetView>
  </sheetViews>
  <sheetFormatPr defaultRowHeight="15" x14ac:dyDescent="0.25"/>
  <cols>
    <col min="5" max="5" width="35.42578125" customWidth="1"/>
    <col min="6" max="6" width="13.7109375" customWidth="1"/>
    <col min="9" max="9" width="10.28515625" customWidth="1"/>
    <col min="10" max="10" width="10.5703125" bestFit="1" customWidth="1"/>
    <col min="11" max="11" width="13.5703125" customWidth="1"/>
    <col min="16" max="16" width="11.28515625" customWidth="1"/>
    <col min="17" max="17" width="10.85546875" customWidth="1"/>
  </cols>
  <sheetData>
    <row r="2" spans="2:19" thickBot="1" x14ac:dyDescent="0.3"/>
    <row r="3" spans="2:19" ht="15.75" thickBot="1" x14ac:dyDescent="0.3">
      <c r="C3" s="53" t="s">
        <v>115</v>
      </c>
      <c r="D3" s="54"/>
      <c r="E3" s="54"/>
      <c r="F3" s="6"/>
      <c r="G3" s="55"/>
      <c r="H3" s="55"/>
      <c r="I3" s="55"/>
      <c r="J3" s="56"/>
      <c r="K3" s="56"/>
      <c r="L3" s="57"/>
      <c r="M3" s="55"/>
      <c r="N3" s="55"/>
      <c r="O3" s="55"/>
      <c r="P3" s="57"/>
      <c r="Q3" s="55"/>
      <c r="R3" s="55"/>
      <c r="S3" s="58"/>
    </row>
    <row r="4" spans="2:19" ht="19.5" thickBot="1" x14ac:dyDescent="0.3">
      <c r="C4" s="174" t="s">
        <v>64</v>
      </c>
      <c r="D4" s="59"/>
      <c r="E4" s="59"/>
      <c r="F4" s="60" t="s">
        <v>17</v>
      </c>
      <c r="G4" s="61"/>
      <c r="H4" s="62" t="s">
        <v>22</v>
      </c>
      <c r="I4" s="63"/>
      <c r="J4" s="64" t="s">
        <v>23</v>
      </c>
      <c r="K4" s="64"/>
      <c r="L4" s="65"/>
      <c r="M4" s="63" t="s">
        <v>30</v>
      </c>
      <c r="N4" s="63"/>
      <c r="O4" s="63"/>
      <c r="P4" s="66" t="s">
        <v>29</v>
      </c>
      <c r="Q4" s="63"/>
      <c r="R4" s="63"/>
      <c r="S4" s="67"/>
    </row>
    <row r="5" spans="2:19" ht="19.5" thickBot="1" x14ac:dyDescent="0.3">
      <c r="C5" s="68" t="s">
        <v>44</v>
      </c>
      <c r="D5" s="69"/>
      <c r="E5" s="70"/>
      <c r="F5" s="71" t="s">
        <v>18</v>
      </c>
      <c r="G5" s="72" t="s">
        <v>19</v>
      </c>
      <c r="H5" s="73" t="s">
        <v>20</v>
      </c>
      <c r="I5" s="74" t="s">
        <v>21</v>
      </c>
      <c r="J5" s="71" t="s">
        <v>24</v>
      </c>
      <c r="K5" s="75"/>
      <c r="L5" s="76" t="s">
        <v>38</v>
      </c>
      <c r="M5" s="77" t="s">
        <v>33</v>
      </c>
      <c r="N5" s="77" t="s">
        <v>34</v>
      </c>
      <c r="O5" s="77" t="s">
        <v>35</v>
      </c>
      <c r="P5" s="76" t="s">
        <v>31</v>
      </c>
      <c r="Q5" s="77" t="s">
        <v>32</v>
      </c>
      <c r="R5" s="77" t="s">
        <v>37</v>
      </c>
      <c r="S5" s="78" t="s">
        <v>36</v>
      </c>
    </row>
    <row r="6" spans="2:19" ht="19.7" thickBot="1" x14ac:dyDescent="0.3">
      <c r="C6" s="79"/>
      <c r="D6" s="79"/>
      <c r="E6" s="80"/>
      <c r="F6" s="81"/>
      <c r="G6" s="82"/>
      <c r="H6" s="82"/>
      <c r="I6" s="82"/>
      <c r="J6" s="83"/>
      <c r="K6" s="83"/>
      <c r="L6" s="84"/>
      <c r="M6" s="82"/>
      <c r="N6" s="82"/>
      <c r="O6" s="82"/>
      <c r="P6" s="84"/>
      <c r="Q6" s="82"/>
      <c r="R6" s="82"/>
      <c r="S6" s="85"/>
    </row>
    <row r="7" spans="2:19" ht="19.5" thickBot="1" x14ac:dyDescent="0.3">
      <c r="C7" s="86" t="s">
        <v>6</v>
      </c>
      <c r="D7" s="87"/>
      <c r="E7" s="88"/>
      <c r="F7" s="89"/>
      <c r="G7" s="90"/>
      <c r="H7" s="90"/>
      <c r="I7" s="90"/>
      <c r="J7" s="91"/>
      <c r="K7" s="91"/>
      <c r="L7" s="92"/>
      <c r="M7" s="90"/>
      <c r="N7" s="90"/>
      <c r="O7" s="90"/>
      <c r="P7" s="92"/>
      <c r="Q7" s="90"/>
      <c r="R7" s="90"/>
      <c r="S7" s="93"/>
    </row>
    <row r="8" spans="2:19" ht="18.75" x14ac:dyDescent="0.25">
      <c r="B8">
        <v>174</v>
      </c>
      <c r="C8" s="94" t="s">
        <v>152</v>
      </c>
      <c r="D8" s="95"/>
      <c r="E8" s="96"/>
      <c r="F8" s="97">
        <v>160</v>
      </c>
      <c r="G8" s="98">
        <v>3.93</v>
      </c>
      <c r="H8" s="99">
        <v>6.47</v>
      </c>
      <c r="I8" s="100">
        <v>36</v>
      </c>
      <c r="J8" s="97">
        <v>218</v>
      </c>
      <c r="K8" s="101"/>
      <c r="L8" s="102">
        <v>0.02</v>
      </c>
      <c r="M8" s="99">
        <v>0</v>
      </c>
      <c r="N8" s="99">
        <v>0.03</v>
      </c>
      <c r="O8" s="100">
        <v>0.32</v>
      </c>
      <c r="P8" s="102">
        <v>0.92</v>
      </c>
      <c r="Q8" s="99">
        <v>74</v>
      </c>
      <c r="R8" s="99">
        <v>23.5</v>
      </c>
      <c r="S8" s="103">
        <v>0.53</v>
      </c>
    </row>
    <row r="9" spans="2:19" ht="18.75" x14ac:dyDescent="0.3">
      <c r="B9">
        <v>382</v>
      </c>
      <c r="C9" s="7" t="s">
        <v>15</v>
      </c>
      <c r="D9" s="8"/>
      <c r="E9" s="26"/>
      <c r="F9" s="19">
        <v>200</v>
      </c>
      <c r="G9" s="20">
        <v>3.6</v>
      </c>
      <c r="H9" s="21">
        <v>2.67</v>
      </c>
      <c r="I9" s="22">
        <v>29.2</v>
      </c>
      <c r="J9" s="19">
        <v>155.19999999999999</v>
      </c>
      <c r="K9" s="16"/>
      <c r="L9" s="17">
        <v>0.03</v>
      </c>
      <c r="M9" s="14">
        <v>1.47</v>
      </c>
      <c r="N9" s="14"/>
      <c r="O9" s="15"/>
      <c r="P9" s="17">
        <v>158.66999999999999</v>
      </c>
      <c r="Q9" s="14">
        <v>132</v>
      </c>
      <c r="R9" s="14">
        <v>29.33</v>
      </c>
      <c r="S9" s="18">
        <v>2.4</v>
      </c>
    </row>
    <row r="10" spans="2:19" ht="18.75" x14ac:dyDescent="0.25">
      <c r="C10" s="104" t="s">
        <v>1</v>
      </c>
      <c r="D10" s="105"/>
      <c r="E10" s="105"/>
      <c r="F10" s="40">
        <v>40</v>
      </c>
      <c r="G10" s="41">
        <v>3.16</v>
      </c>
      <c r="H10" s="42">
        <v>0.4</v>
      </c>
      <c r="I10" s="43">
        <v>19.32</v>
      </c>
      <c r="J10" s="40">
        <v>93.52</v>
      </c>
      <c r="K10" s="101"/>
      <c r="L10" s="102">
        <v>0.04</v>
      </c>
      <c r="M10" s="99"/>
      <c r="N10" s="99"/>
      <c r="O10" s="100">
        <v>0.52</v>
      </c>
      <c r="P10" s="102">
        <v>9.1999999999999993</v>
      </c>
      <c r="Q10" s="99">
        <v>34.799999999999997</v>
      </c>
      <c r="R10" s="99">
        <v>13.2</v>
      </c>
      <c r="S10" s="103">
        <v>0.44</v>
      </c>
    </row>
    <row r="11" spans="2:19" ht="18.75" x14ac:dyDescent="0.25">
      <c r="C11" s="104"/>
      <c r="D11" s="105"/>
      <c r="E11" s="105"/>
      <c r="F11" s="40"/>
      <c r="G11" s="41"/>
      <c r="H11" s="42"/>
      <c r="I11" s="43"/>
      <c r="J11" s="40"/>
      <c r="K11" s="101"/>
      <c r="L11" s="102"/>
      <c r="M11" s="99"/>
      <c r="N11" s="99"/>
      <c r="O11" s="100"/>
      <c r="P11" s="102"/>
      <c r="Q11" s="99"/>
      <c r="R11" s="99"/>
      <c r="S11" s="103"/>
    </row>
    <row r="12" spans="2:19" ht="19.7" thickBot="1" x14ac:dyDescent="0.3">
      <c r="C12" s="37"/>
      <c r="D12" s="38"/>
      <c r="E12" s="39"/>
      <c r="F12" s="40"/>
      <c r="G12" s="41"/>
      <c r="H12" s="42"/>
      <c r="I12" s="43"/>
      <c r="J12" s="40"/>
      <c r="K12" s="101"/>
      <c r="L12" s="44"/>
      <c r="M12" s="42"/>
      <c r="N12" s="42"/>
      <c r="O12" s="43"/>
      <c r="P12" s="44"/>
      <c r="Q12" s="42"/>
      <c r="R12" s="42"/>
      <c r="S12" s="45"/>
    </row>
    <row r="13" spans="2:19" ht="19.5" thickBot="1" x14ac:dyDescent="0.3">
      <c r="C13" s="106"/>
      <c r="D13" s="107"/>
      <c r="E13" s="107" t="s">
        <v>25</v>
      </c>
      <c r="F13" s="108"/>
      <c r="G13" s="109">
        <f>SUM(G8:G12)</f>
        <v>10.690000000000001</v>
      </c>
      <c r="H13" s="109">
        <f>SUM(H8:H12)</f>
        <v>9.5400000000000009</v>
      </c>
      <c r="I13" s="109">
        <f>SUM(I8:I12)</f>
        <v>84.52000000000001</v>
      </c>
      <c r="J13" s="110">
        <f>SUM(J8:J12)</f>
        <v>466.71999999999997</v>
      </c>
      <c r="K13" s="111">
        <v>0.25</v>
      </c>
      <c r="L13" s="112">
        <f t="shared" ref="L13:S13" si="0">SUM(L8:L12)</f>
        <v>0.09</v>
      </c>
      <c r="M13" s="113">
        <f t="shared" si="0"/>
        <v>1.47</v>
      </c>
      <c r="N13" s="113">
        <f t="shared" si="0"/>
        <v>0.03</v>
      </c>
      <c r="O13" s="113">
        <f t="shared" si="0"/>
        <v>0.84000000000000008</v>
      </c>
      <c r="P13" s="112">
        <f t="shared" si="0"/>
        <v>168.78999999999996</v>
      </c>
      <c r="Q13" s="113">
        <f t="shared" si="0"/>
        <v>240.8</v>
      </c>
      <c r="R13" s="113">
        <f t="shared" si="0"/>
        <v>66.03</v>
      </c>
      <c r="S13" s="114">
        <f t="shared" si="0"/>
        <v>3.3699999999999997</v>
      </c>
    </row>
    <row r="14" spans="2:19" ht="19.5" thickBot="1" x14ac:dyDescent="0.3">
      <c r="C14" s="86" t="s">
        <v>5</v>
      </c>
      <c r="D14" s="126"/>
      <c r="E14" s="88"/>
      <c r="F14" s="89"/>
      <c r="G14" s="5"/>
      <c r="H14" s="5"/>
      <c r="I14" s="5"/>
      <c r="J14" s="89"/>
      <c r="K14" s="127"/>
      <c r="L14" s="128"/>
      <c r="M14" s="5"/>
      <c r="N14" s="5"/>
      <c r="O14" s="5"/>
      <c r="P14" s="128"/>
      <c r="Q14" s="5"/>
      <c r="R14" s="5"/>
      <c r="S14" s="129"/>
    </row>
    <row r="15" spans="2:19" ht="18.75" x14ac:dyDescent="0.25">
      <c r="B15">
        <v>24</v>
      </c>
      <c r="C15" s="94" t="s">
        <v>153</v>
      </c>
      <c r="D15" s="95"/>
      <c r="E15" s="96"/>
      <c r="F15" s="97">
        <v>80</v>
      </c>
      <c r="G15" s="98">
        <v>0.74</v>
      </c>
      <c r="H15" s="99">
        <v>4.9000000000000004</v>
      </c>
      <c r="I15" s="100">
        <v>2.2999999999999998</v>
      </c>
      <c r="J15" s="97">
        <v>56.33</v>
      </c>
      <c r="K15" s="71"/>
      <c r="L15" s="102">
        <v>0.03</v>
      </c>
      <c r="M15" s="99">
        <v>14.44</v>
      </c>
      <c r="N15" s="99"/>
      <c r="O15" s="100">
        <v>2.5099999999999998</v>
      </c>
      <c r="P15" s="102">
        <v>19.739999999999998</v>
      </c>
      <c r="Q15" s="99">
        <v>21.06</v>
      </c>
      <c r="R15" s="99">
        <v>13.33</v>
      </c>
      <c r="S15" s="103">
        <v>0.57999999999999996</v>
      </c>
    </row>
    <row r="16" spans="2:19" ht="18.75" x14ac:dyDescent="0.3">
      <c r="B16">
        <v>119</v>
      </c>
      <c r="C16" s="2" t="s">
        <v>14</v>
      </c>
      <c r="D16" s="1"/>
      <c r="E16" s="9"/>
      <c r="F16" s="12">
        <v>200</v>
      </c>
      <c r="G16" s="13">
        <v>6</v>
      </c>
      <c r="H16" s="14">
        <v>2.6</v>
      </c>
      <c r="I16" s="15">
        <v>13.8</v>
      </c>
      <c r="J16" s="12">
        <v>103.8</v>
      </c>
      <c r="K16" s="23"/>
      <c r="L16" s="17">
        <v>0.12</v>
      </c>
      <c r="M16" s="14">
        <v>0.8</v>
      </c>
      <c r="N16" s="14"/>
      <c r="O16" s="15">
        <v>0.8</v>
      </c>
      <c r="P16" s="17">
        <v>66</v>
      </c>
      <c r="Q16" s="14">
        <v>262</v>
      </c>
      <c r="R16" s="14">
        <v>38</v>
      </c>
      <c r="S16" s="18">
        <v>1.8</v>
      </c>
    </row>
    <row r="17" spans="2:19" ht="18.75" x14ac:dyDescent="0.25">
      <c r="B17" s="208" t="s">
        <v>95</v>
      </c>
      <c r="C17" s="37" t="s">
        <v>89</v>
      </c>
      <c r="D17" s="38"/>
      <c r="E17" s="39"/>
      <c r="F17" s="40">
        <v>80</v>
      </c>
      <c r="G17" s="41">
        <v>6.63</v>
      </c>
      <c r="H17" s="42">
        <v>10.63</v>
      </c>
      <c r="I17" s="43">
        <v>12.91</v>
      </c>
      <c r="J17" s="40">
        <v>132.66999999999999</v>
      </c>
      <c r="K17" s="71"/>
      <c r="L17" s="44">
        <v>7.0000000000000007E-2</v>
      </c>
      <c r="M17" s="42">
        <v>3.73</v>
      </c>
      <c r="N17" s="42"/>
      <c r="O17" s="43">
        <v>0.47</v>
      </c>
      <c r="P17" s="44">
        <v>127.89</v>
      </c>
      <c r="Q17" s="42">
        <v>235.62</v>
      </c>
      <c r="R17" s="42">
        <v>14.07</v>
      </c>
      <c r="S17" s="45">
        <v>1.53</v>
      </c>
    </row>
    <row r="18" spans="2:19" ht="18.75" x14ac:dyDescent="0.25">
      <c r="B18">
        <v>171</v>
      </c>
      <c r="C18" s="37" t="s">
        <v>9</v>
      </c>
      <c r="D18" s="38"/>
      <c r="E18" s="39"/>
      <c r="F18" s="40">
        <v>150</v>
      </c>
      <c r="G18" s="41">
        <v>8.9</v>
      </c>
      <c r="H18" s="42">
        <v>4.0999999999999996</v>
      </c>
      <c r="I18" s="43">
        <v>39.840000000000003</v>
      </c>
      <c r="J18" s="40">
        <v>231.86</v>
      </c>
      <c r="K18" s="71"/>
      <c r="L18" s="44">
        <v>0.2</v>
      </c>
      <c r="M18" s="42"/>
      <c r="N18" s="42"/>
      <c r="O18" s="43"/>
      <c r="P18" s="44">
        <v>14.6</v>
      </c>
      <c r="Q18" s="42">
        <v>210</v>
      </c>
      <c r="R18" s="42">
        <v>140</v>
      </c>
      <c r="S18" s="45">
        <v>5.01</v>
      </c>
    </row>
    <row r="19" spans="2:19" ht="18.75" x14ac:dyDescent="0.3">
      <c r="B19">
        <v>349</v>
      </c>
      <c r="C19" s="2" t="s">
        <v>154</v>
      </c>
      <c r="D19" s="9"/>
      <c r="E19" s="8"/>
      <c r="F19" s="12">
        <v>200</v>
      </c>
      <c r="G19" s="13">
        <v>1.3</v>
      </c>
      <c r="H19" s="14">
        <v>0</v>
      </c>
      <c r="I19" s="15">
        <v>20.100000000000001</v>
      </c>
      <c r="J19" s="12">
        <v>81</v>
      </c>
      <c r="K19" s="23"/>
      <c r="L19" s="17">
        <v>0</v>
      </c>
      <c r="M19" s="14">
        <v>0.8</v>
      </c>
      <c r="N19" s="14"/>
      <c r="O19" s="15">
        <v>0</v>
      </c>
      <c r="P19" s="17">
        <v>10</v>
      </c>
      <c r="Q19" s="14">
        <v>6</v>
      </c>
      <c r="R19" s="14">
        <v>3</v>
      </c>
      <c r="S19" s="18">
        <v>0.6</v>
      </c>
    </row>
    <row r="20" spans="2:19" ht="18.75" x14ac:dyDescent="0.25">
      <c r="C20" s="37" t="s">
        <v>1</v>
      </c>
      <c r="D20" s="38"/>
      <c r="E20" s="40"/>
      <c r="F20" s="40">
        <v>40</v>
      </c>
      <c r="G20" s="41">
        <v>2.2400000000000002</v>
      </c>
      <c r="H20" s="42">
        <v>0.44</v>
      </c>
      <c r="I20" s="43">
        <v>19.760000000000002</v>
      </c>
      <c r="J20" s="40">
        <v>91.96</v>
      </c>
      <c r="K20" s="71"/>
      <c r="L20" s="44">
        <v>0.04</v>
      </c>
      <c r="M20" s="42"/>
      <c r="N20" s="42"/>
      <c r="O20" s="43">
        <v>0.36</v>
      </c>
      <c r="P20" s="44">
        <v>9.1999999999999993</v>
      </c>
      <c r="Q20" s="42">
        <v>42.4</v>
      </c>
      <c r="R20" s="42">
        <v>10</v>
      </c>
      <c r="S20" s="45">
        <v>1.24</v>
      </c>
    </row>
    <row r="21" spans="2:19" ht="18.75" x14ac:dyDescent="0.25">
      <c r="C21" s="37" t="s">
        <v>41</v>
      </c>
      <c r="D21" s="38"/>
      <c r="E21" s="40"/>
      <c r="F21" s="40">
        <v>20</v>
      </c>
      <c r="G21" s="41">
        <v>1.58</v>
      </c>
      <c r="H21" s="42">
        <v>0.2</v>
      </c>
      <c r="I21" s="43">
        <v>9.66</v>
      </c>
      <c r="J21" s="40">
        <v>46.76</v>
      </c>
      <c r="K21" s="101"/>
      <c r="L21" s="102">
        <v>0.02</v>
      </c>
      <c r="M21" s="99"/>
      <c r="N21" s="99"/>
      <c r="O21" s="100">
        <v>0.26</v>
      </c>
      <c r="P21" s="102">
        <v>4.5999999999999996</v>
      </c>
      <c r="Q21" s="99">
        <v>17.399999999999999</v>
      </c>
      <c r="R21" s="99">
        <v>6.6</v>
      </c>
      <c r="S21" s="103">
        <v>0.22</v>
      </c>
    </row>
    <row r="22" spans="2:19" ht="19.7" thickBot="1" x14ac:dyDescent="0.3">
      <c r="C22" s="37"/>
      <c r="D22" s="130"/>
      <c r="E22" s="39"/>
      <c r="F22" s="40"/>
      <c r="G22" s="41"/>
      <c r="H22" s="42"/>
      <c r="I22" s="43"/>
      <c r="J22" s="40"/>
      <c r="K22" s="71"/>
      <c r="L22" s="44"/>
      <c r="M22" s="42"/>
      <c r="N22" s="42"/>
      <c r="O22" s="43"/>
      <c r="P22" s="44"/>
      <c r="Q22" s="42"/>
      <c r="R22" s="42"/>
      <c r="S22" s="45"/>
    </row>
    <row r="23" spans="2:19" ht="19.5" thickBot="1" x14ac:dyDescent="0.3">
      <c r="C23" s="115"/>
      <c r="D23" s="116"/>
      <c r="E23" s="116" t="s">
        <v>25</v>
      </c>
      <c r="F23" s="117"/>
      <c r="G23" s="113">
        <f>SUM(G15:G22)</f>
        <v>27.39</v>
      </c>
      <c r="H23" s="113">
        <f>SUM(H15:H22)</f>
        <v>22.870000000000005</v>
      </c>
      <c r="I23" s="113">
        <f>SUM(I15:I22)</f>
        <v>118.37000000000002</v>
      </c>
      <c r="J23" s="118">
        <f>SUM(J15:J22)</f>
        <v>744.38</v>
      </c>
      <c r="K23" s="111">
        <v>0.35</v>
      </c>
      <c r="L23" s="112">
        <f t="shared" ref="L23:S23" si="1">SUM(L15:L22)</f>
        <v>0.48000000000000004</v>
      </c>
      <c r="M23" s="113">
        <f t="shared" si="1"/>
        <v>19.77</v>
      </c>
      <c r="N23" s="113">
        <f t="shared" si="1"/>
        <v>0</v>
      </c>
      <c r="O23" s="113">
        <f t="shared" si="1"/>
        <v>4.3999999999999995</v>
      </c>
      <c r="P23" s="112">
        <f t="shared" si="1"/>
        <v>252.02999999999997</v>
      </c>
      <c r="Q23" s="113">
        <f t="shared" si="1"/>
        <v>794.48</v>
      </c>
      <c r="R23" s="113">
        <f t="shared" si="1"/>
        <v>225</v>
      </c>
      <c r="S23" s="114">
        <f t="shared" si="1"/>
        <v>10.98</v>
      </c>
    </row>
    <row r="24" spans="2:19" ht="19.5" thickBot="1" x14ac:dyDescent="0.3">
      <c r="C24" s="68"/>
      <c r="D24" s="126"/>
      <c r="E24" s="88"/>
      <c r="F24" s="131"/>
      <c r="G24" s="132"/>
      <c r="H24" s="132"/>
      <c r="I24" s="132"/>
      <c r="J24" s="131"/>
      <c r="K24" s="71"/>
      <c r="L24" s="133"/>
      <c r="M24" s="132"/>
      <c r="N24" s="132"/>
      <c r="O24" s="132"/>
      <c r="P24" s="133"/>
      <c r="Q24" s="132"/>
      <c r="R24" s="132"/>
      <c r="S24" s="134"/>
    </row>
    <row r="25" spans="2:19" ht="18.75" x14ac:dyDescent="0.3">
      <c r="C25" s="7"/>
      <c r="D25" s="8"/>
      <c r="E25" s="26"/>
      <c r="F25" s="19"/>
      <c r="G25" s="20"/>
      <c r="H25" s="21"/>
      <c r="I25" s="22"/>
      <c r="J25" s="19"/>
      <c r="K25" s="16"/>
      <c r="L25" s="17"/>
      <c r="M25" s="14"/>
      <c r="N25" s="14"/>
      <c r="O25" s="15"/>
      <c r="P25" s="17"/>
      <c r="Q25" s="14"/>
      <c r="R25" s="14"/>
      <c r="S25" s="18"/>
    </row>
    <row r="26" spans="2:19" ht="18.75" x14ac:dyDescent="0.25">
      <c r="C26" s="104"/>
      <c r="D26" s="105"/>
      <c r="E26" s="105"/>
      <c r="F26" s="40"/>
      <c r="G26" s="41"/>
      <c r="H26" s="42"/>
      <c r="I26" s="43"/>
      <c r="J26" s="40"/>
      <c r="K26" s="101"/>
      <c r="L26" s="102"/>
      <c r="M26" s="99"/>
      <c r="N26" s="99"/>
      <c r="O26" s="100"/>
      <c r="P26" s="102"/>
      <c r="Q26" s="99"/>
      <c r="R26" s="99"/>
      <c r="S26" s="103"/>
    </row>
    <row r="27" spans="2:19" ht="19.5" thickBot="1" x14ac:dyDescent="0.35">
      <c r="C27" s="2"/>
      <c r="D27" s="9"/>
      <c r="E27" s="26"/>
      <c r="F27" s="19"/>
      <c r="G27" s="20"/>
      <c r="H27" s="21"/>
      <c r="I27" s="22"/>
      <c r="J27" s="19"/>
      <c r="K27" s="16"/>
      <c r="L27" s="17"/>
      <c r="M27" s="14"/>
      <c r="N27" s="14"/>
      <c r="O27" s="15"/>
      <c r="P27" s="17"/>
      <c r="Q27" s="14"/>
      <c r="R27" s="14"/>
      <c r="S27" s="18"/>
    </row>
    <row r="28" spans="2:19" ht="19.5" thickBot="1" x14ac:dyDescent="0.3">
      <c r="C28" s="30"/>
      <c r="D28" s="31"/>
      <c r="E28" s="30" t="s">
        <v>25</v>
      </c>
      <c r="F28" s="32"/>
      <c r="G28" s="33">
        <f>SUM(G25:G27)</f>
        <v>0</v>
      </c>
      <c r="H28" s="33">
        <f>SUM(H25:H27)</f>
        <v>0</v>
      </c>
      <c r="I28" s="33">
        <f>SUM(I25:I27)</f>
        <v>0</v>
      </c>
      <c r="J28" s="32">
        <f>SUM(J25:J27)</f>
        <v>0</v>
      </c>
      <c r="K28" s="48">
        <v>0.15</v>
      </c>
      <c r="L28" s="35">
        <f t="shared" ref="L28:S28" si="2">SUM(L25:L27)</f>
        <v>0</v>
      </c>
      <c r="M28" s="46">
        <f t="shared" si="2"/>
        <v>0</v>
      </c>
      <c r="N28" s="46">
        <f t="shared" si="2"/>
        <v>0</v>
      </c>
      <c r="O28" s="36">
        <f>O25+O26</f>
        <v>0</v>
      </c>
      <c r="P28" s="35">
        <f t="shared" si="2"/>
        <v>0</v>
      </c>
      <c r="Q28" s="46">
        <f t="shared" si="2"/>
        <v>0</v>
      </c>
      <c r="R28" s="46">
        <f t="shared" si="2"/>
        <v>0</v>
      </c>
      <c r="S28" s="47">
        <f t="shared" si="2"/>
        <v>0</v>
      </c>
    </row>
    <row r="29" spans="2:19" ht="19.5" thickBot="1" x14ac:dyDescent="0.3">
      <c r="C29" s="30"/>
      <c r="D29" s="31"/>
      <c r="E29" s="31"/>
      <c r="F29" s="32"/>
      <c r="G29" s="33"/>
      <c r="H29" s="33"/>
      <c r="I29" s="33"/>
      <c r="J29" s="32"/>
      <c r="K29" s="34"/>
      <c r="L29" s="137"/>
      <c r="M29" s="138"/>
      <c r="N29" s="138"/>
      <c r="O29" s="36"/>
      <c r="P29" s="139"/>
      <c r="Q29" s="138"/>
      <c r="R29" s="138"/>
      <c r="S29" s="140"/>
    </row>
    <row r="30" spans="2:19" ht="19.5" thickBot="1" x14ac:dyDescent="0.3">
      <c r="C30" s="53"/>
      <c r="D30" s="54"/>
      <c r="E30" s="69" t="s">
        <v>45</v>
      </c>
      <c r="F30" s="119"/>
      <c r="G30" s="69">
        <f>G13+G23+G28</f>
        <v>38.08</v>
      </c>
      <c r="H30" s="69">
        <f>H13+H23+H28</f>
        <v>32.410000000000004</v>
      </c>
      <c r="I30" s="120">
        <f>I13+I23+I28</f>
        <v>202.89000000000004</v>
      </c>
      <c r="J30" s="121" t="s">
        <v>27</v>
      </c>
      <c r="K30" s="122" t="s">
        <v>28</v>
      </c>
      <c r="L30" s="123">
        <f t="shared" ref="L30:S30" si="3">L13+L23+L28</f>
        <v>0.57000000000000006</v>
      </c>
      <c r="M30" s="124">
        <f t="shared" si="3"/>
        <v>21.24</v>
      </c>
      <c r="N30" s="124">
        <f t="shared" si="3"/>
        <v>0.03</v>
      </c>
      <c r="O30" s="124">
        <f t="shared" si="3"/>
        <v>5.2399999999999993</v>
      </c>
      <c r="P30" s="124">
        <f t="shared" si="3"/>
        <v>420.81999999999994</v>
      </c>
      <c r="Q30" s="124">
        <f t="shared" si="3"/>
        <v>1035.28</v>
      </c>
      <c r="R30" s="124">
        <f t="shared" si="3"/>
        <v>291.02999999999997</v>
      </c>
      <c r="S30" s="125">
        <f t="shared" si="3"/>
        <v>14.35</v>
      </c>
    </row>
    <row r="31" spans="2:19" ht="19.5" thickBot="1" x14ac:dyDescent="0.3">
      <c r="C31" s="141"/>
      <c r="D31" s="142"/>
      <c r="E31" s="142"/>
      <c r="F31" s="143"/>
      <c r="G31" s="144"/>
      <c r="H31" s="144"/>
      <c r="I31" s="144"/>
      <c r="J31" s="203">
        <f>J13+J23+J28</f>
        <v>1211.0999999999999</v>
      </c>
      <c r="K31" s="146">
        <f>K13+K23+K28</f>
        <v>0.75</v>
      </c>
      <c r="L31" s="147"/>
      <c r="M31" s="148"/>
      <c r="N31" s="148"/>
      <c r="O31" s="148"/>
      <c r="P31" s="148"/>
      <c r="Q31" s="148"/>
      <c r="R31" s="148"/>
      <c r="S31" s="149"/>
    </row>
    <row r="32" spans="2:19" ht="15.75" thickBot="1" x14ac:dyDescent="0.3">
      <c r="C32" s="150"/>
      <c r="D32" s="151"/>
      <c r="E32" s="151"/>
      <c r="F32" s="152"/>
      <c r="G32" s="153"/>
      <c r="H32" s="153"/>
      <c r="I32" s="153"/>
      <c r="J32" s="154"/>
      <c r="K32" s="154"/>
      <c r="L32" s="155"/>
      <c r="M32" s="153"/>
      <c r="N32" s="153"/>
      <c r="O32" s="153"/>
      <c r="P32" s="155"/>
      <c r="Q32" s="153"/>
      <c r="R32" s="153"/>
      <c r="S32" s="156"/>
    </row>
    <row r="33" spans="2:19" ht="15.75" thickBot="1" x14ac:dyDescent="0.3">
      <c r="C33" s="53" t="s">
        <v>117</v>
      </c>
      <c r="D33" s="54"/>
      <c r="E33" s="54"/>
      <c r="F33" s="6"/>
      <c r="G33" s="55"/>
      <c r="H33" s="55"/>
      <c r="I33" s="55"/>
      <c r="J33" s="56"/>
      <c r="K33" s="56"/>
      <c r="L33" s="57"/>
      <c r="M33" s="55"/>
      <c r="N33" s="55"/>
      <c r="O33" s="55"/>
      <c r="P33" s="57"/>
      <c r="Q33" s="55"/>
      <c r="R33" s="55"/>
      <c r="S33" s="58"/>
    </row>
    <row r="34" spans="2:19" ht="19.5" thickBot="1" x14ac:dyDescent="0.3">
      <c r="C34" s="174" t="str">
        <f>C4</f>
        <v>День       :  9</v>
      </c>
      <c r="D34" s="59"/>
      <c r="E34" s="59"/>
      <c r="F34" s="157" t="s">
        <v>17</v>
      </c>
      <c r="G34" s="158"/>
      <c r="H34" s="159" t="s">
        <v>22</v>
      </c>
      <c r="I34" s="142"/>
      <c r="J34" s="160" t="s">
        <v>23</v>
      </c>
      <c r="K34" s="160"/>
      <c r="L34" s="141"/>
      <c r="M34" s="142" t="s">
        <v>30</v>
      </c>
      <c r="N34" s="142"/>
      <c r="O34" s="142"/>
      <c r="P34" s="161" t="s">
        <v>29</v>
      </c>
      <c r="Q34" s="142"/>
      <c r="R34" s="142"/>
      <c r="S34" s="187"/>
    </row>
    <row r="35" spans="2:19" ht="19.5" thickBot="1" x14ac:dyDescent="0.3">
      <c r="C35" s="68" t="s">
        <v>42</v>
      </c>
      <c r="D35" s="69"/>
      <c r="E35" s="70"/>
      <c r="F35" s="162" t="s">
        <v>18</v>
      </c>
      <c r="G35" s="58" t="s">
        <v>19</v>
      </c>
      <c r="H35" s="56" t="s">
        <v>20</v>
      </c>
      <c r="I35" s="57" t="s">
        <v>21</v>
      </c>
      <c r="J35" s="162" t="s">
        <v>24</v>
      </c>
      <c r="K35" s="163"/>
      <c r="L35" s="164" t="s">
        <v>38</v>
      </c>
      <c r="M35" s="165" t="s">
        <v>33</v>
      </c>
      <c r="N35" s="165" t="s">
        <v>34</v>
      </c>
      <c r="O35" s="165" t="s">
        <v>35</v>
      </c>
      <c r="P35" s="164" t="s">
        <v>31</v>
      </c>
      <c r="Q35" s="165" t="s">
        <v>32</v>
      </c>
      <c r="R35" s="165" t="s">
        <v>37</v>
      </c>
      <c r="S35" s="188" t="s">
        <v>36</v>
      </c>
    </row>
    <row r="36" spans="2:19" ht="19.5" thickBot="1" x14ac:dyDescent="0.3">
      <c r="C36" s="79"/>
      <c r="D36" s="79"/>
      <c r="E36" s="80"/>
      <c r="F36" s="81"/>
      <c r="G36" s="82"/>
      <c r="H36" s="82"/>
      <c r="I36" s="82"/>
      <c r="J36" s="83"/>
      <c r="K36" s="83"/>
      <c r="L36" s="84"/>
      <c r="M36" s="82"/>
      <c r="N36" s="82"/>
      <c r="O36" s="82"/>
      <c r="P36" s="84"/>
      <c r="Q36" s="82"/>
      <c r="R36" s="82"/>
      <c r="S36" s="85"/>
    </row>
    <row r="37" spans="2:19" ht="19.5" thickBot="1" x14ac:dyDescent="0.3">
      <c r="C37" s="86" t="s">
        <v>6</v>
      </c>
      <c r="D37" s="87"/>
      <c r="E37" s="88"/>
      <c r="F37" s="89"/>
      <c r="G37" s="90"/>
      <c r="H37" s="90"/>
      <c r="I37" s="90"/>
      <c r="J37" s="91"/>
      <c r="K37" s="91"/>
      <c r="L37" s="92"/>
      <c r="M37" s="90"/>
      <c r="N37" s="90"/>
      <c r="O37" s="90"/>
      <c r="P37" s="92"/>
      <c r="Q37" s="90"/>
      <c r="R37" s="90"/>
      <c r="S37" s="93"/>
    </row>
    <row r="38" spans="2:19" ht="18.75" x14ac:dyDescent="0.25">
      <c r="B38">
        <v>174</v>
      </c>
      <c r="C38" s="94" t="s">
        <v>152</v>
      </c>
      <c r="D38" s="95"/>
      <c r="E38" s="96"/>
      <c r="F38" s="97">
        <v>160</v>
      </c>
      <c r="G38" s="98">
        <v>3.93</v>
      </c>
      <c r="H38" s="99">
        <v>6.47</v>
      </c>
      <c r="I38" s="100">
        <v>36</v>
      </c>
      <c r="J38" s="97">
        <v>218</v>
      </c>
      <c r="K38" s="101"/>
      <c r="L38" s="102">
        <v>0.02</v>
      </c>
      <c r="M38" s="99">
        <v>0</v>
      </c>
      <c r="N38" s="99">
        <v>0.03</v>
      </c>
      <c r="O38" s="100">
        <v>0.32</v>
      </c>
      <c r="P38" s="102">
        <v>0.92</v>
      </c>
      <c r="Q38" s="99">
        <v>74</v>
      </c>
      <c r="R38" s="99">
        <v>23.5</v>
      </c>
      <c r="S38" s="103">
        <v>0.53</v>
      </c>
    </row>
    <row r="39" spans="2:19" ht="18.75" x14ac:dyDescent="0.3">
      <c r="B39">
        <v>382</v>
      </c>
      <c r="C39" s="7" t="s">
        <v>15</v>
      </c>
      <c r="D39" s="8"/>
      <c r="E39" s="26"/>
      <c r="F39" s="19">
        <v>200</v>
      </c>
      <c r="G39" s="20">
        <v>3.6</v>
      </c>
      <c r="H39" s="21">
        <v>2.67</v>
      </c>
      <c r="I39" s="22">
        <v>29.2</v>
      </c>
      <c r="J39" s="19">
        <v>155.19999999999999</v>
      </c>
      <c r="K39" s="16"/>
      <c r="L39" s="17">
        <v>0.03</v>
      </c>
      <c r="M39" s="14">
        <v>1.47</v>
      </c>
      <c r="N39" s="14"/>
      <c r="O39" s="15"/>
      <c r="P39" s="17">
        <v>158.66999999999999</v>
      </c>
      <c r="Q39" s="14">
        <v>132</v>
      </c>
      <c r="R39" s="14">
        <v>29.33</v>
      </c>
      <c r="S39" s="18">
        <v>2.4</v>
      </c>
    </row>
    <row r="40" spans="2:19" ht="18.75" x14ac:dyDescent="0.3">
      <c r="C40" s="2" t="s">
        <v>1</v>
      </c>
      <c r="D40" s="9"/>
      <c r="E40" s="26"/>
      <c r="F40" s="19">
        <v>50</v>
      </c>
      <c r="G40" s="20">
        <v>3.95</v>
      </c>
      <c r="H40" s="21">
        <v>0.5</v>
      </c>
      <c r="I40" s="22">
        <v>24.15</v>
      </c>
      <c r="J40" s="19">
        <v>116.9</v>
      </c>
      <c r="K40" s="16"/>
      <c r="L40" s="24">
        <v>0.05</v>
      </c>
      <c r="M40" s="21"/>
      <c r="N40" s="21"/>
      <c r="O40" s="22">
        <v>0.65</v>
      </c>
      <c r="P40" s="24">
        <v>11.5</v>
      </c>
      <c r="Q40" s="21">
        <v>43.5</v>
      </c>
      <c r="R40" s="21">
        <v>16.5</v>
      </c>
      <c r="S40" s="25">
        <v>0.55000000000000004</v>
      </c>
    </row>
    <row r="41" spans="2:19" ht="18.75" x14ac:dyDescent="0.3">
      <c r="C41" s="2"/>
      <c r="D41" s="9"/>
      <c r="E41" s="26"/>
      <c r="F41" s="19"/>
      <c r="G41" s="20"/>
      <c r="H41" s="21"/>
      <c r="I41" s="22"/>
      <c r="J41" s="19"/>
      <c r="K41" s="16"/>
      <c r="L41" s="24"/>
      <c r="M41" s="21"/>
      <c r="N41" s="21"/>
      <c r="O41" s="22"/>
      <c r="P41" s="24"/>
      <c r="Q41" s="21"/>
      <c r="R41" s="21"/>
      <c r="S41" s="25"/>
    </row>
    <row r="42" spans="2:19" ht="18.75" x14ac:dyDescent="0.3">
      <c r="C42" s="2"/>
      <c r="D42" s="9"/>
      <c r="E42" s="26"/>
      <c r="F42" s="19"/>
      <c r="G42" s="20"/>
      <c r="H42" s="21"/>
      <c r="I42" s="22"/>
      <c r="J42" s="19"/>
      <c r="K42" s="16"/>
      <c r="L42" s="24"/>
      <c r="M42" s="21"/>
      <c r="N42" s="21"/>
      <c r="O42" s="22"/>
      <c r="P42" s="24"/>
      <c r="Q42" s="21"/>
      <c r="R42" s="21"/>
      <c r="S42" s="25"/>
    </row>
    <row r="43" spans="2:19" ht="19.5" thickBot="1" x14ac:dyDescent="0.3">
      <c r="C43" s="37"/>
      <c r="D43" s="38"/>
      <c r="E43" s="39"/>
      <c r="F43" s="40"/>
      <c r="G43" s="41"/>
      <c r="H43" s="42"/>
      <c r="I43" s="43"/>
      <c r="J43" s="40"/>
      <c r="K43" s="101"/>
      <c r="L43" s="44"/>
      <c r="M43" s="42"/>
      <c r="N43" s="42"/>
      <c r="O43" s="43"/>
      <c r="P43" s="44"/>
      <c r="Q43" s="42"/>
      <c r="R43" s="42"/>
      <c r="S43" s="45"/>
    </row>
    <row r="44" spans="2:19" ht="19.5" thickBot="1" x14ac:dyDescent="0.3">
      <c r="C44" s="106"/>
      <c r="D44" s="107"/>
      <c r="E44" s="107" t="s">
        <v>25</v>
      </c>
      <c r="F44" s="108"/>
      <c r="G44" s="109">
        <f>SUM(G38:G43)</f>
        <v>11.48</v>
      </c>
      <c r="H44" s="109">
        <f>SUM(H38:H43)</f>
        <v>9.64</v>
      </c>
      <c r="I44" s="109">
        <f>SUM(I38:I43)</f>
        <v>89.35</v>
      </c>
      <c r="J44" s="110">
        <f>SUM(J38:J43)</f>
        <v>490.1</v>
      </c>
      <c r="K44" s="111">
        <v>0.25</v>
      </c>
      <c r="L44" s="112">
        <f t="shared" ref="L44:S44" si="4">SUM(L38:L43)</f>
        <v>0.1</v>
      </c>
      <c r="M44" s="113">
        <f t="shared" si="4"/>
        <v>1.47</v>
      </c>
      <c r="N44" s="113">
        <f t="shared" si="4"/>
        <v>0.03</v>
      </c>
      <c r="O44" s="113">
        <f t="shared" si="4"/>
        <v>0.97</v>
      </c>
      <c r="P44" s="112">
        <f t="shared" si="4"/>
        <v>171.08999999999997</v>
      </c>
      <c r="Q44" s="113">
        <f t="shared" si="4"/>
        <v>249.5</v>
      </c>
      <c r="R44" s="113">
        <f t="shared" si="4"/>
        <v>69.33</v>
      </c>
      <c r="S44" s="114">
        <f t="shared" si="4"/>
        <v>3.4799999999999995</v>
      </c>
    </row>
    <row r="45" spans="2:19" ht="19.5" thickBot="1" x14ac:dyDescent="0.3">
      <c r="C45" s="86" t="s">
        <v>5</v>
      </c>
      <c r="D45" s="126"/>
      <c r="E45" s="88"/>
      <c r="F45" s="89"/>
      <c r="G45" s="5"/>
      <c r="H45" s="5"/>
      <c r="I45" s="5"/>
      <c r="J45" s="89"/>
      <c r="K45" s="127"/>
      <c r="L45" s="128"/>
      <c r="M45" s="5"/>
      <c r="N45" s="5"/>
      <c r="O45" s="5"/>
      <c r="P45" s="128"/>
      <c r="Q45" s="5"/>
      <c r="R45" s="5"/>
      <c r="S45" s="129"/>
    </row>
    <row r="46" spans="2:19" ht="18.75" x14ac:dyDescent="0.25">
      <c r="B46">
        <v>24</v>
      </c>
      <c r="C46" s="94" t="s">
        <v>153</v>
      </c>
      <c r="D46" s="95"/>
      <c r="E46" s="96"/>
      <c r="F46" s="97">
        <v>80</v>
      </c>
      <c r="G46" s="98">
        <v>0.74</v>
      </c>
      <c r="H46" s="99">
        <v>4.9000000000000004</v>
      </c>
      <c r="I46" s="100">
        <v>2.2999999999999998</v>
      </c>
      <c r="J46" s="97">
        <v>56.33</v>
      </c>
      <c r="K46" s="71"/>
      <c r="L46" s="102">
        <v>0.03</v>
      </c>
      <c r="M46" s="99">
        <v>14.44</v>
      </c>
      <c r="N46" s="99"/>
      <c r="O46" s="100">
        <v>2.5099999999999998</v>
      </c>
      <c r="P46" s="102">
        <v>19.739999999999998</v>
      </c>
      <c r="Q46" s="99">
        <v>21.06</v>
      </c>
      <c r="R46" s="99">
        <v>13.33</v>
      </c>
      <c r="S46" s="103">
        <v>0.57999999999999996</v>
      </c>
    </row>
    <row r="47" spans="2:19" ht="18.75" x14ac:dyDescent="0.3">
      <c r="B47">
        <v>119</v>
      </c>
      <c r="C47" s="2" t="s">
        <v>14</v>
      </c>
      <c r="D47" s="1"/>
      <c r="E47" s="9"/>
      <c r="F47" s="12">
        <v>200</v>
      </c>
      <c r="G47" s="13">
        <v>6</v>
      </c>
      <c r="H47" s="14">
        <v>2.6</v>
      </c>
      <c r="I47" s="15">
        <v>13.8</v>
      </c>
      <c r="J47" s="12">
        <v>103.8</v>
      </c>
      <c r="K47" s="23"/>
      <c r="L47" s="17">
        <v>0.12</v>
      </c>
      <c r="M47" s="14">
        <v>0.8</v>
      </c>
      <c r="N47" s="14"/>
      <c r="O47" s="15">
        <v>0.8</v>
      </c>
      <c r="P47" s="17">
        <v>66</v>
      </c>
      <c r="Q47" s="14">
        <v>262</v>
      </c>
      <c r="R47" s="14">
        <v>38</v>
      </c>
      <c r="S47" s="18">
        <v>1.8</v>
      </c>
    </row>
    <row r="48" spans="2:19" ht="18.75" x14ac:dyDescent="0.25">
      <c r="B48" s="208" t="s">
        <v>95</v>
      </c>
      <c r="C48" s="37" t="s">
        <v>89</v>
      </c>
      <c r="D48" s="38"/>
      <c r="E48" s="39"/>
      <c r="F48" s="40">
        <v>100</v>
      </c>
      <c r="G48" s="41">
        <v>8.84</v>
      </c>
      <c r="H48" s="42">
        <v>10.72</v>
      </c>
      <c r="I48" s="43">
        <v>29.3</v>
      </c>
      <c r="J48" s="40">
        <v>162.05000000000001</v>
      </c>
      <c r="K48" s="71"/>
      <c r="L48" s="44">
        <v>7.2999999999999995E-2</v>
      </c>
      <c r="M48" s="42">
        <v>3.9</v>
      </c>
      <c r="N48" s="42"/>
      <c r="O48" s="43">
        <v>0.49</v>
      </c>
      <c r="P48" s="44">
        <v>94.93</v>
      </c>
      <c r="Q48" s="42">
        <v>186.3</v>
      </c>
      <c r="R48" s="42">
        <v>14.8</v>
      </c>
      <c r="S48" s="45">
        <v>1.61</v>
      </c>
    </row>
    <row r="49" spans="2:20" ht="18.75" x14ac:dyDescent="0.25">
      <c r="B49">
        <v>171</v>
      </c>
      <c r="C49" s="37" t="s">
        <v>9</v>
      </c>
      <c r="D49" s="38"/>
      <c r="E49" s="39"/>
      <c r="F49" s="40">
        <v>150</v>
      </c>
      <c r="G49" s="41">
        <v>8.9</v>
      </c>
      <c r="H49" s="42">
        <v>4.0999999999999996</v>
      </c>
      <c r="I49" s="43">
        <v>39.840000000000003</v>
      </c>
      <c r="J49" s="40">
        <v>231.86</v>
      </c>
      <c r="K49" s="71"/>
      <c r="L49" s="44">
        <v>0.2</v>
      </c>
      <c r="M49" s="42"/>
      <c r="N49" s="42"/>
      <c r="O49" s="43"/>
      <c r="P49" s="44">
        <v>14.6</v>
      </c>
      <c r="Q49" s="42">
        <v>210</v>
      </c>
      <c r="R49" s="42">
        <v>140</v>
      </c>
      <c r="S49" s="45">
        <v>5.01</v>
      </c>
    </row>
    <row r="50" spans="2:20" ht="18.75" x14ac:dyDescent="0.3">
      <c r="B50" s="209">
        <v>349</v>
      </c>
      <c r="C50" s="2" t="s">
        <v>154</v>
      </c>
      <c r="D50" s="9"/>
      <c r="E50" s="8"/>
      <c r="F50" s="12">
        <v>200</v>
      </c>
      <c r="G50" s="13">
        <v>1.3</v>
      </c>
      <c r="H50" s="14">
        <v>0</v>
      </c>
      <c r="I50" s="15">
        <v>20.100000000000001</v>
      </c>
      <c r="J50" s="12">
        <v>81</v>
      </c>
      <c r="K50" s="23"/>
      <c r="L50" s="17">
        <v>0</v>
      </c>
      <c r="M50" s="14">
        <v>0.8</v>
      </c>
      <c r="N50" s="14"/>
      <c r="O50" s="15">
        <v>0</v>
      </c>
      <c r="P50" s="17">
        <v>10</v>
      </c>
      <c r="Q50" s="14">
        <v>6</v>
      </c>
      <c r="R50" s="14">
        <v>3</v>
      </c>
      <c r="S50" s="18">
        <v>0.6</v>
      </c>
    </row>
    <row r="51" spans="2:20" ht="18.75" x14ac:dyDescent="0.3">
      <c r="C51" s="10" t="s">
        <v>41</v>
      </c>
      <c r="D51" s="11"/>
      <c r="E51" s="26"/>
      <c r="F51" s="19">
        <v>60</v>
      </c>
      <c r="G51" s="20">
        <v>3.36</v>
      </c>
      <c r="H51" s="21">
        <v>0.66</v>
      </c>
      <c r="I51" s="22">
        <v>29.64</v>
      </c>
      <c r="J51" s="19">
        <v>137.94</v>
      </c>
      <c r="K51" s="23"/>
      <c r="L51" s="17">
        <v>7.0000000000000007E-2</v>
      </c>
      <c r="M51" s="14"/>
      <c r="N51" s="14"/>
      <c r="O51" s="15">
        <v>0.54</v>
      </c>
      <c r="P51" s="17">
        <v>13.8</v>
      </c>
      <c r="Q51" s="14">
        <v>63.6</v>
      </c>
      <c r="R51" s="14">
        <v>15</v>
      </c>
      <c r="S51" s="15">
        <v>1.86</v>
      </c>
    </row>
    <row r="52" spans="2:20" ht="18.75" x14ac:dyDescent="0.3">
      <c r="C52" s="10" t="s">
        <v>1</v>
      </c>
      <c r="D52" s="11"/>
      <c r="E52" s="26"/>
      <c r="F52" s="19">
        <v>30</v>
      </c>
      <c r="G52" s="20">
        <v>2.37</v>
      </c>
      <c r="H52" s="21">
        <v>0.3</v>
      </c>
      <c r="I52" s="22">
        <v>14.49</v>
      </c>
      <c r="J52" s="19">
        <v>70.14</v>
      </c>
      <c r="K52" s="23"/>
      <c r="L52" s="24">
        <v>0.03</v>
      </c>
      <c r="M52" s="21"/>
      <c r="N52" s="21"/>
      <c r="O52" s="22">
        <v>0.39</v>
      </c>
      <c r="P52" s="24">
        <v>6.9</v>
      </c>
      <c r="Q52" s="21">
        <v>26.1</v>
      </c>
      <c r="R52" s="21">
        <v>9.9</v>
      </c>
      <c r="S52" s="22">
        <v>0.33</v>
      </c>
    </row>
    <row r="53" spans="2:20" ht="19.5" thickBot="1" x14ac:dyDescent="0.3">
      <c r="C53" s="37"/>
      <c r="D53" s="38"/>
      <c r="E53" s="39"/>
      <c r="F53" s="40"/>
      <c r="G53" s="41"/>
      <c r="H53" s="42"/>
      <c r="I53" s="43"/>
      <c r="J53" s="40"/>
      <c r="K53" s="101"/>
      <c r="L53" s="102"/>
      <c r="M53" s="99"/>
      <c r="N53" s="99"/>
      <c r="O53" s="100"/>
      <c r="P53" s="102"/>
      <c r="Q53" s="99"/>
      <c r="R53" s="99"/>
      <c r="S53" s="103"/>
    </row>
    <row r="54" spans="2:20" ht="19.5" thickBot="1" x14ac:dyDescent="0.3">
      <c r="C54" s="166"/>
      <c r="D54" s="167"/>
      <c r="E54" s="107" t="s">
        <v>25</v>
      </c>
      <c r="F54" s="117"/>
      <c r="G54" s="113">
        <f>SUM(G46:G53)</f>
        <v>31.51</v>
      </c>
      <c r="H54" s="113">
        <f>SUM(H46:H53)</f>
        <v>23.28</v>
      </c>
      <c r="I54" s="113">
        <f>SUM(I46:I53)</f>
        <v>149.47000000000003</v>
      </c>
      <c r="J54" s="118">
        <f>SUM(J46:J53)</f>
        <v>843.12</v>
      </c>
      <c r="K54" s="190">
        <v>0.35</v>
      </c>
      <c r="L54" s="112">
        <f t="shared" ref="L54:S54" si="5">SUM(L46:L53)</f>
        <v>0.52300000000000002</v>
      </c>
      <c r="M54" s="113">
        <f t="shared" si="5"/>
        <v>19.940000000000001</v>
      </c>
      <c r="N54" s="113">
        <f t="shared" si="5"/>
        <v>0</v>
      </c>
      <c r="O54" s="113">
        <f t="shared" si="5"/>
        <v>4.7299999999999995</v>
      </c>
      <c r="P54" s="112">
        <f t="shared" si="5"/>
        <v>225.97000000000003</v>
      </c>
      <c r="Q54" s="113">
        <f t="shared" si="5"/>
        <v>775.06000000000006</v>
      </c>
      <c r="R54" s="113">
        <f t="shared" si="5"/>
        <v>234.03</v>
      </c>
      <c r="S54" s="114">
        <f t="shared" si="5"/>
        <v>11.79</v>
      </c>
    </row>
    <row r="55" spans="2:20" ht="19.5" thickBot="1" x14ac:dyDescent="0.3">
      <c r="C55" s="168"/>
      <c r="D55" s="88"/>
      <c r="E55" s="88"/>
      <c r="F55" s="89"/>
      <c r="G55" s="165"/>
      <c r="H55" s="165"/>
      <c r="I55" s="165"/>
      <c r="J55" s="127"/>
      <c r="K55" s="136"/>
      <c r="L55" s="164"/>
      <c r="M55" s="165"/>
      <c r="N55" s="165"/>
      <c r="O55" s="165"/>
      <c r="P55" s="164"/>
      <c r="Q55" s="165"/>
      <c r="R55" s="165"/>
      <c r="S55" s="188"/>
    </row>
    <row r="56" spans="2:20" ht="19.5" thickBot="1" x14ac:dyDescent="0.3">
      <c r="C56" s="68"/>
      <c r="D56" s="126"/>
      <c r="E56" s="88"/>
      <c r="F56" s="131"/>
      <c r="G56" s="132"/>
      <c r="H56" s="132"/>
      <c r="I56" s="132"/>
      <c r="J56" s="131"/>
      <c r="K56" s="71"/>
      <c r="L56" s="133"/>
      <c r="M56" s="132"/>
      <c r="N56" s="132"/>
      <c r="O56" s="132"/>
      <c r="P56" s="133"/>
      <c r="Q56" s="132"/>
      <c r="R56" s="132"/>
      <c r="S56" s="134"/>
    </row>
    <row r="57" spans="2:20" ht="18.75" x14ac:dyDescent="0.3">
      <c r="C57" s="2"/>
      <c r="D57" s="9"/>
      <c r="E57" s="26"/>
      <c r="F57" s="19"/>
      <c r="G57" s="20"/>
      <c r="H57" s="21"/>
      <c r="I57" s="22"/>
      <c r="J57" s="19"/>
      <c r="K57" s="16"/>
      <c r="L57" s="24"/>
      <c r="M57" s="21"/>
      <c r="N57" s="21"/>
      <c r="O57" s="22"/>
      <c r="P57" s="24"/>
      <c r="Q57" s="21"/>
      <c r="R57" s="21"/>
      <c r="S57" s="25"/>
    </row>
    <row r="58" spans="2:20" ht="18.75" x14ac:dyDescent="0.3">
      <c r="C58" s="3"/>
      <c r="D58" s="9"/>
      <c r="E58" s="8"/>
      <c r="F58" s="12"/>
      <c r="G58" s="13"/>
      <c r="H58" s="14"/>
      <c r="I58" s="15"/>
      <c r="J58" s="12"/>
      <c r="K58" s="23"/>
      <c r="L58" s="17"/>
      <c r="M58" s="14"/>
      <c r="N58" s="14"/>
      <c r="O58" s="15"/>
      <c r="P58" s="17"/>
      <c r="Q58" s="14"/>
      <c r="R58" s="14"/>
      <c r="S58" s="18"/>
    </row>
    <row r="59" spans="2:20" ht="19.5" thickBot="1" x14ac:dyDescent="0.35">
      <c r="B59" s="210"/>
      <c r="C59" s="3"/>
      <c r="D59" s="9"/>
      <c r="E59" s="8"/>
      <c r="F59" s="19"/>
      <c r="G59" s="20"/>
      <c r="H59" s="21"/>
      <c r="I59" s="22"/>
      <c r="J59" s="19"/>
      <c r="K59" s="16"/>
      <c r="L59" s="17"/>
      <c r="M59" s="14"/>
      <c r="N59" s="14"/>
      <c r="O59" s="15"/>
      <c r="P59" s="17"/>
      <c r="Q59" s="14"/>
      <c r="R59" s="14"/>
      <c r="S59" s="18"/>
    </row>
    <row r="60" spans="2:20" ht="19.5" thickBot="1" x14ac:dyDescent="0.3">
      <c r="C60" s="30"/>
      <c r="D60" s="31"/>
      <c r="E60" s="30"/>
      <c r="F60" s="32"/>
      <c r="G60" s="33"/>
      <c r="H60" s="33"/>
      <c r="I60" s="33"/>
      <c r="J60" s="32"/>
      <c r="K60" s="48"/>
      <c r="L60" s="35"/>
      <c r="M60" s="138"/>
      <c r="N60" s="138"/>
      <c r="O60" s="36"/>
      <c r="P60" s="169"/>
      <c r="Q60" s="138"/>
      <c r="R60" s="138"/>
      <c r="S60" s="140"/>
    </row>
    <row r="61" spans="2:20" ht="19.5" thickBot="1" x14ac:dyDescent="0.3">
      <c r="C61" s="30"/>
      <c r="D61" s="31"/>
      <c r="E61" s="31"/>
      <c r="F61" s="32"/>
      <c r="G61" s="33"/>
      <c r="H61" s="33"/>
      <c r="I61" s="33"/>
      <c r="J61" s="32"/>
      <c r="K61" s="34"/>
      <c r="L61" s="137"/>
      <c r="M61" s="138"/>
      <c r="N61" s="138"/>
      <c r="O61" s="36"/>
      <c r="P61" s="139"/>
      <c r="Q61" s="138"/>
      <c r="R61" s="138"/>
      <c r="S61" s="140"/>
    </row>
    <row r="62" spans="2:20" ht="19.5" thickBot="1" x14ac:dyDescent="0.3">
      <c r="C62" s="194"/>
      <c r="D62" s="70"/>
      <c r="E62" s="70" t="s">
        <v>45</v>
      </c>
      <c r="F62" s="119"/>
      <c r="G62" s="69">
        <f>G44+G54+G60</f>
        <v>42.99</v>
      </c>
      <c r="H62" s="69">
        <f>H44+H54+H60</f>
        <v>32.92</v>
      </c>
      <c r="I62" s="120">
        <f>I44+I54+I60</f>
        <v>238.82000000000002</v>
      </c>
      <c r="J62" s="121" t="s">
        <v>27</v>
      </c>
      <c r="K62" s="171" t="s">
        <v>28</v>
      </c>
      <c r="L62" s="192">
        <f t="shared" ref="L62:S62" si="6">L44+L54+L60</f>
        <v>0.623</v>
      </c>
      <c r="M62" s="195">
        <f t="shared" si="6"/>
        <v>21.41</v>
      </c>
      <c r="N62" s="195">
        <f t="shared" si="6"/>
        <v>0.03</v>
      </c>
      <c r="O62" s="195">
        <f t="shared" si="6"/>
        <v>5.6999999999999993</v>
      </c>
      <c r="P62" s="195">
        <f t="shared" si="6"/>
        <v>397.06</v>
      </c>
      <c r="Q62" s="195">
        <f t="shared" si="6"/>
        <v>1024.56</v>
      </c>
      <c r="R62" s="195">
        <f t="shared" si="6"/>
        <v>303.36</v>
      </c>
      <c r="S62" s="196">
        <f t="shared" si="6"/>
        <v>15.27</v>
      </c>
    </row>
    <row r="63" spans="2:20" ht="19.5" thickBot="1" x14ac:dyDescent="0.3">
      <c r="C63" s="141"/>
      <c r="D63" s="142"/>
      <c r="E63" s="142"/>
      <c r="F63" s="143"/>
      <c r="G63" s="144"/>
      <c r="H63" s="144"/>
      <c r="I63" s="144"/>
      <c r="J63" s="203">
        <f>J44+J54+J60</f>
        <v>1333.22</v>
      </c>
      <c r="K63" s="191">
        <f>K44+K54+K60</f>
        <v>0.6</v>
      </c>
      <c r="L63" s="172"/>
      <c r="M63" s="148"/>
      <c r="N63" s="148"/>
      <c r="O63" s="148"/>
      <c r="P63" s="148"/>
      <c r="Q63" s="148"/>
      <c r="R63" s="148"/>
      <c r="S63" s="149"/>
      <c r="T63" s="202"/>
    </row>
  </sheetData>
  <pageMargins left="0.7" right="0.7" top="0.75" bottom="0.75" header="0.3" footer="0.3"/>
  <pageSetup paperSize="9" scale="3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1-день</vt:lpstr>
      <vt:lpstr>2-день</vt:lpstr>
      <vt:lpstr>3-день</vt:lpstr>
      <vt:lpstr>4-день</vt:lpstr>
      <vt:lpstr>5-день</vt:lpstr>
      <vt:lpstr>6-день</vt:lpstr>
      <vt:lpstr>7-день</vt:lpstr>
      <vt:lpstr>8-день</vt:lpstr>
      <vt:lpstr>9-день</vt:lpstr>
      <vt:lpstr>10-день</vt:lpstr>
      <vt:lpstr>11-день</vt:lpstr>
      <vt:lpstr>12-день</vt:lpstr>
      <vt:lpstr>НАКОПИТЕЛЬНАЯ</vt:lpstr>
      <vt:lpstr>Лист15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1</cp:lastModifiedBy>
  <cp:lastPrinted>2021-06-10T08:16:17Z</cp:lastPrinted>
  <dcterms:created xsi:type="dcterms:W3CDTF">2015-08-09T04:23:36Z</dcterms:created>
  <dcterms:modified xsi:type="dcterms:W3CDTF">2021-06-10T09:34:18Z</dcterms:modified>
</cp:coreProperties>
</file>