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2A55~1\AppData\Local\Temp\Rar$DIa1652.8643\"/>
    </mc:Choice>
  </mc:AlternateContent>
  <bookViews>
    <workbookView xWindow="-15" yWindow="-15" windowWidth="12240" windowHeight="12450"/>
  </bookViews>
  <sheets>
    <sheet name="1-день" sheetId="52" r:id="rId1"/>
    <sheet name="2-день" sheetId="53" r:id="rId2"/>
    <sheet name="3-день" sheetId="55" r:id="rId3"/>
    <sheet name="4-день" sheetId="56" r:id="rId4"/>
    <sheet name="5-день" sheetId="57" r:id="rId5"/>
    <sheet name="6-день" sheetId="58" r:id="rId6"/>
    <sheet name="7-день" sheetId="59" r:id="rId7"/>
    <sheet name="8-день" sheetId="60" r:id="rId8"/>
    <sheet name="9-день" sheetId="61" r:id="rId9"/>
    <sheet name="10-день" sheetId="62" r:id="rId10"/>
    <sheet name="11-день" sheetId="63" r:id="rId11"/>
    <sheet name="12-день" sheetId="64" r:id="rId12"/>
    <sheet name="НАКОПИТЕЛЬНАЯ" sheetId="66" r:id="rId13"/>
    <sheet name="Лист15" sheetId="65" r:id="rId14"/>
    <sheet name="Лист2" sheetId="68" r:id="rId15"/>
    <sheet name="Лист1" sheetId="70" r:id="rId16"/>
    <sheet name="Лист3" sheetId="71" r:id="rId17"/>
  </sheets>
  <definedNames>
    <definedName name="Соусы">#REF!</definedName>
  </definedNames>
  <calcPr calcId="162913" iterateDelta="1E-4"/>
</workbook>
</file>

<file path=xl/calcChain.xml><?xml version="1.0" encoding="utf-8"?>
<calcChain xmlns="http://schemas.openxmlformats.org/spreadsheetml/2006/main">
  <c r="G29" i="63" l="1"/>
  <c r="G23" i="62" l="1"/>
  <c r="I24" i="60"/>
  <c r="I14" i="60"/>
  <c r="H23" i="58" l="1"/>
  <c r="G13" i="58"/>
  <c r="O43" i="66" l="1"/>
  <c r="O46" i="66" s="1"/>
  <c r="O47" i="66" s="1"/>
  <c r="N43" i="66"/>
  <c r="N46" i="66" s="1"/>
  <c r="N47" i="66" s="1"/>
  <c r="M43" i="66"/>
  <c r="M46" i="66" s="1"/>
  <c r="M47" i="66" s="1"/>
  <c r="L43" i="66"/>
  <c r="L46" i="66" s="1"/>
  <c r="L47" i="66" s="1"/>
  <c r="K43" i="66"/>
  <c r="K46" i="66" s="1"/>
  <c r="K47" i="66" s="1"/>
  <c r="J43" i="66"/>
  <c r="J46" i="66" s="1"/>
  <c r="J47" i="66" s="1"/>
  <c r="I43" i="66"/>
  <c r="I46" i="66" s="1"/>
  <c r="I47" i="66" s="1"/>
  <c r="H43" i="66"/>
  <c r="H46" i="66" s="1"/>
  <c r="H47" i="66" s="1"/>
  <c r="G43" i="66"/>
  <c r="F43" i="66"/>
  <c r="F46" i="66" s="1"/>
  <c r="F47" i="66" s="1"/>
  <c r="E43" i="66"/>
  <c r="E46" i="66" s="1"/>
  <c r="D43" i="66"/>
  <c r="D46" i="66" s="1"/>
  <c r="D47" i="66" s="1"/>
  <c r="C51" i="66" s="1"/>
  <c r="C43" i="66"/>
  <c r="C46" i="66" s="1"/>
  <c r="C47" i="66" s="1"/>
  <c r="C50" i="66" s="1"/>
  <c r="O17" i="66"/>
  <c r="N17" i="66"/>
  <c r="M17" i="66"/>
  <c r="L17" i="66"/>
  <c r="K17" i="66"/>
  <c r="K20" i="66" s="1"/>
  <c r="K21" i="66" s="1"/>
  <c r="J17" i="66"/>
  <c r="I17" i="66"/>
  <c r="H17" i="66"/>
  <c r="F17" i="66"/>
  <c r="F20" i="66" s="1"/>
  <c r="F21" i="66" s="1"/>
  <c r="E17" i="66"/>
  <c r="E20" i="66" s="1"/>
  <c r="E21" i="66" s="1"/>
  <c r="D17" i="66"/>
  <c r="D20" i="66" s="1"/>
  <c r="D21" i="66" s="1"/>
  <c r="C25" i="66" s="1"/>
  <c r="C17" i="66"/>
  <c r="C20" i="66" s="1"/>
  <c r="C21" i="66" s="1"/>
  <c r="C24" i="66" s="1"/>
  <c r="E52" i="66" l="1"/>
  <c r="E50" i="66"/>
  <c r="E51" i="66"/>
  <c r="I21" i="66"/>
  <c r="I20" i="66"/>
  <c r="M21" i="66"/>
  <c r="M20" i="66"/>
  <c r="H21" i="66"/>
  <c r="H20" i="66"/>
  <c r="J21" i="66"/>
  <c r="J20" i="66"/>
  <c r="L21" i="66"/>
  <c r="L20" i="66"/>
  <c r="N21" i="66"/>
  <c r="N20" i="66"/>
  <c r="C48" i="66"/>
  <c r="D50" i="66" s="1"/>
  <c r="G50" i="66" s="1"/>
  <c r="E47" i="66"/>
  <c r="C52" i="66" s="1"/>
  <c r="G52" i="66" s="1"/>
  <c r="D48" i="66"/>
  <c r="D51" i="66" s="1"/>
  <c r="G51" i="66" s="1"/>
  <c r="O20" i="66"/>
  <c r="O21" i="66" s="1"/>
  <c r="M48" i="66"/>
  <c r="C26" i="66"/>
  <c r="C22" i="66"/>
  <c r="D24" i="66" s="1"/>
  <c r="G24" i="66" s="1"/>
  <c r="D22" i="66"/>
  <c r="D25" i="66" s="1"/>
  <c r="E25" i="66"/>
  <c r="E24" i="66"/>
  <c r="E26" i="66"/>
  <c r="N70" i="64"/>
  <c r="M22" i="66" l="1"/>
  <c r="G25" i="66"/>
  <c r="G26" i="66"/>
  <c r="O29" i="63"/>
  <c r="H13" i="58" l="1"/>
  <c r="O28" i="64" l="1"/>
  <c r="O28" i="62"/>
  <c r="O28" i="61"/>
  <c r="O29" i="60"/>
  <c r="O27" i="59"/>
  <c r="O28" i="58"/>
  <c r="O28" i="57"/>
  <c r="O26" i="56"/>
  <c r="O30" i="55"/>
  <c r="N26" i="52"/>
  <c r="J58" i="55" l="1"/>
  <c r="K63" i="64" l="1"/>
  <c r="S60" i="64"/>
  <c r="R60" i="64"/>
  <c r="Q60" i="64"/>
  <c r="P60" i="64"/>
  <c r="O60" i="64"/>
  <c r="N60" i="64"/>
  <c r="M60" i="64"/>
  <c r="L60" i="64"/>
  <c r="J60" i="64"/>
  <c r="I60" i="64"/>
  <c r="H60" i="64"/>
  <c r="G60" i="64"/>
  <c r="S54" i="64"/>
  <c r="R54" i="64"/>
  <c r="Q54" i="64"/>
  <c r="P54" i="64"/>
  <c r="O54" i="64"/>
  <c r="N54" i="64"/>
  <c r="M54" i="64"/>
  <c r="L54" i="64"/>
  <c r="J54" i="64"/>
  <c r="I54" i="64"/>
  <c r="H54" i="64"/>
  <c r="G54" i="64"/>
  <c r="S44" i="64"/>
  <c r="R44" i="64"/>
  <c r="Q44" i="64"/>
  <c r="P44" i="64"/>
  <c r="O44" i="64"/>
  <c r="N44" i="64"/>
  <c r="M44" i="64"/>
  <c r="L44" i="64"/>
  <c r="J44" i="64"/>
  <c r="I44" i="64"/>
  <c r="H44" i="64"/>
  <c r="G44" i="64"/>
  <c r="C34" i="64"/>
  <c r="K31" i="64"/>
  <c r="S28" i="64"/>
  <c r="R28" i="64"/>
  <c r="Q28" i="64"/>
  <c r="P28" i="64"/>
  <c r="N28" i="64"/>
  <c r="M28" i="64"/>
  <c r="L28" i="64"/>
  <c r="J28" i="64"/>
  <c r="I28" i="64"/>
  <c r="H28" i="64"/>
  <c r="G28" i="64"/>
  <c r="S24" i="64"/>
  <c r="R24" i="64"/>
  <c r="Q24" i="64"/>
  <c r="P24" i="64"/>
  <c r="O24" i="64"/>
  <c r="N24" i="64"/>
  <c r="M24" i="64"/>
  <c r="L24" i="64"/>
  <c r="J24" i="64"/>
  <c r="I24" i="64"/>
  <c r="H24" i="64"/>
  <c r="G24" i="64"/>
  <c r="S14" i="64"/>
  <c r="R14" i="64"/>
  <c r="Q14" i="64"/>
  <c r="P14" i="64"/>
  <c r="O14" i="64"/>
  <c r="N14" i="64"/>
  <c r="N30" i="64" s="1"/>
  <c r="M14" i="64"/>
  <c r="L14" i="64"/>
  <c r="J14" i="64"/>
  <c r="I14" i="64"/>
  <c r="H14" i="64"/>
  <c r="G14" i="64"/>
  <c r="K63" i="63"/>
  <c r="S60" i="63"/>
  <c r="R60" i="63"/>
  <c r="Q60" i="63"/>
  <c r="P60" i="63"/>
  <c r="O60" i="63"/>
  <c r="N60" i="63"/>
  <c r="M60" i="63"/>
  <c r="L60" i="63"/>
  <c r="J60" i="63"/>
  <c r="I60" i="63"/>
  <c r="H60" i="63"/>
  <c r="G60" i="63"/>
  <c r="S55" i="63"/>
  <c r="R55" i="63"/>
  <c r="Q55" i="63"/>
  <c r="P55" i="63"/>
  <c r="O55" i="63"/>
  <c r="N55" i="63"/>
  <c r="M55" i="63"/>
  <c r="L55" i="63"/>
  <c r="J55" i="63"/>
  <c r="I55" i="63"/>
  <c r="H55" i="63"/>
  <c r="G55" i="63"/>
  <c r="S46" i="63"/>
  <c r="S62" i="63" s="1"/>
  <c r="R46" i="63"/>
  <c r="Q46" i="63"/>
  <c r="P46" i="63"/>
  <c r="O46" i="63"/>
  <c r="N46" i="63"/>
  <c r="M46" i="63"/>
  <c r="M62" i="63" s="1"/>
  <c r="L46" i="63"/>
  <c r="J46" i="63"/>
  <c r="I46" i="63"/>
  <c r="H46" i="63"/>
  <c r="G46" i="63"/>
  <c r="C35" i="63"/>
  <c r="K32" i="63"/>
  <c r="S29" i="63"/>
  <c r="R29" i="63"/>
  <c r="Q29" i="63"/>
  <c r="P29" i="63"/>
  <c r="N29" i="63"/>
  <c r="M29" i="63"/>
  <c r="L29" i="63"/>
  <c r="J29" i="63"/>
  <c r="I29" i="63"/>
  <c r="H29" i="63"/>
  <c r="S25" i="63"/>
  <c r="R25" i="63"/>
  <c r="Q25" i="63"/>
  <c r="P25" i="63"/>
  <c r="O25" i="63"/>
  <c r="N25" i="63"/>
  <c r="M25" i="63"/>
  <c r="L25" i="63"/>
  <c r="J25" i="63"/>
  <c r="I25" i="63"/>
  <c r="H25" i="63"/>
  <c r="G25" i="63"/>
  <c r="S15" i="63"/>
  <c r="R15" i="63"/>
  <c r="Q15" i="63"/>
  <c r="P15" i="63"/>
  <c r="O15" i="63"/>
  <c r="N15" i="63"/>
  <c r="M15" i="63"/>
  <c r="L15" i="63"/>
  <c r="J15" i="63"/>
  <c r="I15" i="63"/>
  <c r="H15" i="63"/>
  <c r="G15" i="63"/>
  <c r="K60" i="62"/>
  <c r="S57" i="62"/>
  <c r="R57" i="62"/>
  <c r="Q57" i="62"/>
  <c r="P57" i="62"/>
  <c r="O57" i="62"/>
  <c r="N57" i="62"/>
  <c r="M57" i="62"/>
  <c r="L57" i="62"/>
  <c r="J57" i="62"/>
  <c r="I57" i="62"/>
  <c r="H57" i="62"/>
  <c r="G57" i="62"/>
  <c r="S51" i="62"/>
  <c r="R51" i="62"/>
  <c r="Q51" i="62"/>
  <c r="P51" i="62"/>
  <c r="O51" i="62"/>
  <c r="N51" i="62"/>
  <c r="M51" i="62"/>
  <c r="L51" i="62"/>
  <c r="J51" i="62"/>
  <c r="I51" i="62"/>
  <c r="H51" i="62"/>
  <c r="G51" i="62"/>
  <c r="S42" i="62"/>
  <c r="R42" i="62"/>
  <c r="Q42" i="62"/>
  <c r="P42" i="62"/>
  <c r="P59" i="62" s="1"/>
  <c r="O42" i="62"/>
  <c r="N42" i="62"/>
  <c r="M42" i="62"/>
  <c r="L42" i="62"/>
  <c r="J42" i="62"/>
  <c r="I42" i="62"/>
  <c r="H42" i="62"/>
  <c r="G42" i="62"/>
  <c r="C33" i="62"/>
  <c r="K31" i="62"/>
  <c r="S28" i="62"/>
  <c r="R28" i="62"/>
  <c r="Q28" i="62"/>
  <c r="P28" i="62"/>
  <c r="N28" i="62"/>
  <c r="M28" i="62"/>
  <c r="L28" i="62"/>
  <c r="J28" i="62"/>
  <c r="I28" i="62"/>
  <c r="H28" i="62"/>
  <c r="G28" i="62"/>
  <c r="S23" i="62"/>
  <c r="R23" i="62"/>
  <c r="Q23" i="62"/>
  <c r="P23" i="62"/>
  <c r="O23" i="62"/>
  <c r="N23" i="62"/>
  <c r="M23" i="62"/>
  <c r="L23" i="62"/>
  <c r="J23" i="62"/>
  <c r="I23" i="62"/>
  <c r="H23" i="62"/>
  <c r="S13" i="62"/>
  <c r="R13" i="62"/>
  <c r="Q13" i="62"/>
  <c r="P13" i="62"/>
  <c r="O13" i="62"/>
  <c r="N13" i="62"/>
  <c r="N30" i="62" s="1"/>
  <c r="M13" i="62"/>
  <c r="L13" i="62"/>
  <c r="J13" i="62"/>
  <c r="I13" i="62"/>
  <c r="H13" i="62"/>
  <c r="G13" i="62"/>
  <c r="K63" i="61"/>
  <c r="S60" i="61"/>
  <c r="R60" i="61"/>
  <c r="Q60" i="61"/>
  <c r="P60" i="61"/>
  <c r="O60" i="61"/>
  <c r="N60" i="61"/>
  <c r="M60" i="61"/>
  <c r="L60" i="61"/>
  <c r="J60" i="61"/>
  <c r="I60" i="61"/>
  <c r="H60" i="61"/>
  <c r="G60" i="61"/>
  <c r="S54" i="61"/>
  <c r="R54" i="61"/>
  <c r="Q54" i="61"/>
  <c r="P54" i="61"/>
  <c r="O54" i="61"/>
  <c r="N54" i="61"/>
  <c r="M54" i="61"/>
  <c r="L54" i="61"/>
  <c r="J54" i="61"/>
  <c r="I54" i="61"/>
  <c r="H54" i="61"/>
  <c r="G54" i="61"/>
  <c r="S44" i="61"/>
  <c r="R44" i="61"/>
  <c r="Q44" i="61"/>
  <c r="P44" i="61"/>
  <c r="O44" i="61"/>
  <c r="N44" i="61"/>
  <c r="M44" i="61"/>
  <c r="L44" i="61"/>
  <c r="J44" i="61"/>
  <c r="I44" i="61"/>
  <c r="H44" i="61"/>
  <c r="G44" i="61"/>
  <c r="C34" i="61"/>
  <c r="K31" i="61"/>
  <c r="S28" i="61"/>
  <c r="R28" i="61"/>
  <c r="Q28" i="61"/>
  <c r="P28" i="61"/>
  <c r="N28" i="61"/>
  <c r="M28" i="61"/>
  <c r="L28" i="61"/>
  <c r="J28" i="61"/>
  <c r="I28" i="61"/>
  <c r="H28" i="61"/>
  <c r="G28" i="61"/>
  <c r="S23" i="61"/>
  <c r="R23" i="61"/>
  <c r="Q23" i="61"/>
  <c r="P23" i="61"/>
  <c r="O23" i="61"/>
  <c r="N23" i="61"/>
  <c r="M23" i="61"/>
  <c r="L23" i="61"/>
  <c r="J23" i="61"/>
  <c r="I23" i="61"/>
  <c r="H23" i="61"/>
  <c r="G23" i="61"/>
  <c r="S13" i="61"/>
  <c r="R13" i="61"/>
  <c r="Q13" i="61"/>
  <c r="P13" i="61"/>
  <c r="O13" i="61"/>
  <c r="N13" i="61"/>
  <c r="M13" i="61"/>
  <c r="M30" i="61" s="1"/>
  <c r="L13" i="61"/>
  <c r="J13" i="61"/>
  <c r="I13" i="61"/>
  <c r="H13" i="61"/>
  <c r="G13" i="61"/>
  <c r="K64" i="60"/>
  <c r="S61" i="60"/>
  <c r="R61" i="60"/>
  <c r="Q61" i="60"/>
  <c r="P61" i="60"/>
  <c r="O61" i="60"/>
  <c r="N61" i="60"/>
  <c r="M61" i="60"/>
  <c r="L61" i="60"/>
  <c r="J61" i="60"/>
  <c r="I61" i="60"/>
  <c r="H61" i="60"/>
  <c r="G61" i="60"/>
  <c r="S55" i="60"/>
  <c r="R55" i="60"/>
  <c r="Q55" i="60"/>
  <c r="P55" i="60"/>
  <c r="O55" i="60"/>
  <c r="N55" i="60"/>
  <c r="M55" i="60"/>
  <c r="L55" i="60"/>
  <c r="J55" i="60"/>
  <c r="I55" i="60"/>
  <c r="H55" i="60"/>
  <c r="H63" i="60" s="1"/>
  <c r="G55" i="60"/>
  <c r="S45" i="60"/>
  <c r="R45" i="60"/>
  <c r="Q45" i="60"/>
  <c r="P45" i="60"/>
  <c r="O45" i="60"/>
  <c r="N45" i="60"/>
  <c r="M45" i="60"/>
  <c r="L45" i="60"/>
  <c r="I45" i="60"/>
  <c r="H45" i="60"/>
  <c r="G45" i="60"/>
  <c r="C35" i="60"/>
  <c r="K32" i="60"/>
  <c r="S29" i="60"/>
  <c r="R29" i="60"/>
  <c r="Q29" i="60"/>
  <c r="P29" i="60"/>
  <c r="N29" i="60"/>
  <c r="M29" i="60"/>
  <c r="L29" i="60"/>
  <c r="J29" i="60"/>
  <c r="I29" i="60"/>
  <c r="I31" i="60" s="1"/>
  <c r="H29" i="60"/>
  <c r="G29" i="60"/>
  <c r="S24" i="60"/>
  <c r="R24" i="60"/>
  <c r="Q24" i="60"/>
  <c r="P24" i="60"/>
  <c r="O24" i="60"/>
  <c r="N24" i="60"/>
  <c r="M24" i="60"/>
  <c r="L24" i="60"/>
  <c r="J24" i="60"/>
  <c r="H24" i="60"/>
  <c r="G24" i="60"/>
  <c r="S14" i="60"/>
  <c r="R14" i="60"/>
  <c r="Q14" i="60"/>
  <c r="P14" i="60"/>
  <c r="O14" i="60"/>
  <c r="N14" i="60"/>
  <c r="M14" i="60"/>
  <c r="L14" i="60"/>
  <c r="L31" i="60" s="1"/>
  <c r="H14" i="60"/>
  <c r="G14" i="60"/>
  <c r="K62" i="59"/>
  <c r="S59" i="59"/>
  <c r="R59" i="59"/>
  <c r="Q59" i="59"/>
  <c r="P59" i="59"/>
  <c r="O59" i="59"/>
  <c r="N59" i="59"/>
  <c r="M59" i="59"/>
  <c r="L59" i="59"/>
  <c r="J59" i="59"/>
  <c r="I59" i="59"/>
  <c r="H59" i="59"/>
  <c r="G59" i="59"/>
  <c r="S54" i="59"/>
  <c r="R54" i="59"/>
  <c r="Q54" i="59"/>
  <c r="P54" i="59"/>
  <c r="O54" i="59"/>
  <c r="N54" i="59"/>
  <c r="M54" i="59"/>
  <c r="L54" i="59"/>
  <c r="J54" i="59"/>
  <c r="I54" i="59"/>
  <c r="H54" i="59"/>
  <c r="G54" i="59"/>
  <c r="S45" i="59"/>
  <c r="R45" i="59"/>
  <c r="Q45" i="59"/>
  <c r="P45" i="59"/>
  <c r="O45" i="59"/>
  <c r="N45" i="59"/>
  <c r="M45" i="59"/>
  <c r="L45" i="59"/>
  <c r="J45" i="59"/>
  <c r="I45" i="59"/>
  <c r="H45" i="59"/>
  <c r="G45" i="59"/>
  <c r="C33" i="59"/>
  <c r="K30" i="59"/>
  <c r="S27" i="59"/>
  <c r="R27" i="59"/>
  <c r="Q27" i="59"/>
  <c r="P27" i="59"/>
  <c r="N27" i="59"/>
  <c r="M27" i="59"/>
  <c r="L27" i="59"/>
  <c r="J27" i="59"/>
  <c r="I27" i="59"/>
  <c r="H27" i="59"/>
  <c r="G27" i="59"/>
  <c r="S22" i="59"/>
  <c r="R22" i="59"/>
  <c r="Q22" i="59"/>
  <c r="P22" i="59"/>
  <c r="O22" i="59"/>
  <c r="N22" i="59"/>
  <c r="M22" i="59"/>
  <c r="L22" i="59"/>
  <c r="J22" i="59"/>
  <c r="I22" i="59"/>
  <c r="H22" i="59"/>
  <c r="G22" i="59"/>
  <c r="S14" i="59"/>
  <c r="R14" i="59"/>
  <c r="Q14" i="59"/>
  <c r="P14" i="59"/>
  <c r="O14" i="59"/>
  <c r="N14" i="59"/>
  <c r="M14" i="59"/>
  <c r="L14" i="59"/>
  <c r="J14" i="59"/>
  <c r="I14" i="59"/>
  <c r="H14" i="59"/>
  <c r="G14" i="59"/>
  <c r="K61" i="58"/>
  <c r="S58" i="58"/>
  <c r="R58" i="58"/>
  <c r="Q58" i="58"/>
  <c r="P58" i="58"/>
  <c r="O58" i="58"/>
  <c r="N58" i="58"/>
  <c r="M58" i="58"/>
  <c r="L58" i="58"/>
  <c r="J58" i="58"/>
  <c r="I58" i="58"/>
  <c r="H58" i="58"/>
  <c r="G58" i="58"/>
  <c r="S53" i="58"/>
  <c r="R53" i="58"/>
  <c r="Q53" i="58"/>
  <c r="P53" i="58"/>
  <c r="O53" i="58"/>
  <c r="N53" i="58"/>
  <c r="M53" i="58"/>
  <c r="L53" i="58"/>
  <c r="J53" i="58"/>
  <c r="I53" i="58"/>
  <c r="H53" i="58"/>
  <c r="G53" i="58"/>
  <c r="S43" i="58"/>
  <c r="R43" i="58"/>
  <c r="Q43" i="58"/>
  <c r="P43" i="58"/>
  <c r="O43" i="58"/>
  <c r="N43" i="58"/>
  <c r="M43" i="58"/>
  <c r="L43" i="58"/>
  <c r="L60" i="58" s="1"/>
  <c r="J43" i="58"/>
  <c r="I43" i="58"/>
  <c r="H43" i="58"/>
  <c r="G43" i="58"/>
  <c r="C34" i="58"/>
  <c r="K31" i="58"/>
  <c r="S28" i="58"/>
  <c r="R28" i="58"/>
  <c r="Q28" i="58"/>
  <c r="P28" i="58"/>
  <c r="N28" i="58"/>
  <c r="M28" i="58"/>
  <c r="L28" i="58"/>
  <c r="J28" i="58"/>
  <c r="I28" i="58"/>
  <c r="H28" i="58"/>
  <c r="G28" i="58"/>
  <c r="S23" i="58"/>
  <c r="R23" i="58"/>
  <c r="Q23" i="58"/>
  <c r="P23" i="58"/>
  <c r="O23" i="58"/>
  <c r="N23" i="58"/>
  <c r="M23" i="58"/>
  <c r="L23" i="58"/>
  <c r="J23" i="58"/>
  <c r="I23" i="58"/>
  <c r="G23" i="58"/>
  <c r="S13" i="58"/>
  <c r="R13" i="58"/>
  <c r="Q13" i="58"/>
  <c r="P13" i="58"/>
  <c r="O13" i="58"/>
  <c r="N13" i="58"/>
  <c r="M13" i="58"/>
  <c r="L13" i="58"/>
  <c r="J13" i="58"/>
  <c r="I13" i="58"/>
  <c r="K63" i="57"/>
  <c r="S60" i="57"/>
  <c r="R60" i="57"/>
  <c r="Q60" i="57"/>
  <c r="P60" i="57"/>
  <c r="O60" i="57"/>
  <c r="N60" i="57"/>
  <c r="M60" i="57"/>
  <c r="L60" i="57"/>
  <c r="J60" i="57"/>
  <c r="I60" i="57"/>
  <c r="H60" i="57"/>
  <c r="G60" i="57"/>
  <c r="S54" i="57"/>
  <c r="R54" i="57"/>
  <c r="Q54" i="57"/>
  <c r="P54" i="57"/>
  <c r="O54" i="57"/>
  <c r="N54" i="57"/>
  <c r="M54" i="57"/>
  <c r="L54" i="57"/>
  <c r="J54" i="57"/>
  <c r="I54" i="57"/>
  <c r="H54" i="57"/>
  <c r="G54" i="57"/>
  <c r="S45" i="57"/>
  <c r="R45" i="57"/>
  <c r="Q45" i="57"/>
  <c r="P45" i="57"/>
  <c r="O45" i="57"/>
  <c r="N45" i="57"/>
  <c r="M45" i="57"/>
  <c r="L45" i="57"/>
  <c r="J45" i="57"/>
  <c r="I45" i="57"/>
  <c r="H45" i="57"/>
  <c r="G45" i="57"/>
  <c r="C34" i="57"/>
  <c r="K31" i="57"/>
  <c r="S28" i="57"/>
  <c r="R28" i="57"/>
  <c r="Q28" i="57"/>
  <c r="P28" i="57"/>
  <c r="N28" i="57"/>
  <c r="M28" i="57"/>
  <c r="L28" i="57"/>
  <c r="J28" i="57"/>
  <c r="I28" i="57"/>
  <c r="H28" i="57"/>
  <c r="G28" i="57"/>
  <c r="S23" i="57"/>
  <c r="R23" i="57"/>
  <c r="Q23" i="57"/>
  <c r="P23" i="57"/>
  <c r="O23" i="57"/>
  <c r="N23" i="57"/>
  <c r="M23" i="57"/>
  <c r="L23" i="57"/>
  <c r="J23" i="57"/>
  <c r="I23" i="57"/>
  <c r="H23" i="57"/>
  <c r="G23" i="57"/>
  <c r="S14" i="57"/>
  <c r="R14" i="57"/>
  <c r="Q14" i="57"/>
  <c r="P14" i="57"/>
  <c r="O14" i="57"/>
  <c r="N14" i="57"/>
  <c r="M14" i="57"/>
  <c r="L14" i="57"/>
  <c r="J14" i="57"/>
  <c r="I14" i="57"/>
  <c r="H14" i="57"/>
  <c r="G14" i="57"/>
  <c r="K60" i="56"/>
  <c r="S57" i="56"/>
  <c r="R57" i="56"/>
  <c r="Q57" i="56"/>
  <c r="P57" i="56"/>
  <c r="O57" i="56"/>
  <c r="N57" i="56"/>
  <c r="M57" i="56"/>
  <c r="L57" i="56"/>
  <c r="J57" i="56"/>
  <c r="I57" i="56"/>
  <c r="H57" i="56"/>
  <c r="G57" i="56"/>
  <c r="S51" i="56"/>
  <c r="R51" i="56"/>
  <c r="Q51" i="56"/>
  <c r="P51" i="56"/>
  <c r="O51" i="56"/>
  <c r="N51" i="56"/>
  <c r="M51" i="56"/>
  <c r="L51" i="56"/>
  <c r="J51" i="56"/>
  <c r="I51" i="56"/>
  <c r="H51" i="56"/>
  <c r="G51" i="56"/>
  <c r="S42" i="56"/>
  <c r="R42" i="56"/>
  <c r="Q42" i="56"/>
  <c r="P42" i="56"/>
  <c r="O42" i="56"/>
  <c r="N42" i="56"/>
  <c r="M42" i="56"/>
  <c r="L42" i="56"/>
  <c r="J42" i="56"/>
  <c r="I42" i="56"/>
  <c r="H42" i="56"/>
  <c r="G42" i="56"/>
  <c r="C32" i="56"/>
  <c r="K29" i="56"/>
  <c r="S26" i="56"/>
  <c r="R26" i="56"/>
  <c r="Q26" i="56"/>
  <c r="P26" i="56"/>
  <c r="N26" i="56"/>
  <c r="M26" i="56"/>
  <c r="L26" i="56"/>
  <c r="J26" i="56"/>
  <c r="I26" i="56"/>
  <c r="H26" i="56"/>
  <c r="G26" i="56"/>
  <c r="S21" i="56"/>
  <c r="R21" i="56"/>
  <c r="Q21" i="56"/>
  <c r="P21" i="56"/>
  <c r="O21" i="56"/>
  <c r="N21" i="56"/>
  <c r="M21" i="56"/>
  <c r="L21" i="56"/>
  <c r="J21" i="56"/>
  <c r="I21" i="56"/>
  <c r="H21" i="56"/>
  <c r="G21" i="56"/>
  <c r="S12" i="56"/>
  <c r="R12" i="56"/>
  <c r="Q12" i="56"/>
  <c r="P12" i="56"/>
  <c r="O12" i="56"/>
  <c r="N12" i="56"/>
  <c r="N28" i="56" s="1"/>
  <c r="M12" i="56"/>
  <c r="M28" i="56" s="1"/>
  <c r="L12" i="56"/>
  <c r="J12" i="56"/>
  <c r="I12" i="56"/>
  <c r="H12" i="56"/>
  <c r="G12" i="56"/>
  <c r="K66" i="55"/>
  <c r="S63" i="55"/>
  <c r="R63" i="55"/>
  <c r="Q63" i="55"/>
  <c r="P63" i="55"/>
  <c r="O63" i="55"/>
  <c r="N63" i="55"/>
  <c r="M63" i="55"/>
  <c r="L63" i="55"/>
  <c r="J63" i="55"/>
  <c r="I63" i="55"/>
  <c r="H63" i="55"/>
  <c r="G63" i="55"/>
  <c r="S58" i="55"/>
  <c r="R58" i="55"/>
  <c r="Q58" i="55"/>
  <c r="P58" i="55"/>
  <c r="O58" i="55"/>
  <c r="N58" i="55"/>
  <c r="M58" i="55"/>
  <c r="L58" i="55"/>
  <c r="I58" i="55"/>
  <c r="H58" i="55"/>
  <c r="G58" i="55"/>
  <c r="S47" i="55"/>
  <c r="R47" i="55"/>
  <c r="Q47" i="55"/>
  <c r="P47" i="55"/>
  <c r="O47" i="55"/>
  <c r="N47" i="55"/>
  <c r="M47" i="55"/>
  <c r="L47" i="55"/>
  <c r="J47" i="55"/>
  <c r="I47" i="55"/>
  <c r="H47" i="55"/>
  <c r="G47" i="55"/>
  <c r="C36" i="55"/>
  <c r="K33" i="55"/>
  <c r="S30" i="55"/>
  <c r="R30" i="55"/>
  <c r="Q30" i="55"/>
  <c r="P30" i="55"/>
  <c r="N30" i="55"/>
  <c r="M30" i="55"/>
  <c r="L30" i="55"/>
  <c r="J30" i="55"/>
  <c r="I30" i="55"/>
  <c r="H30" i="55"/>
  <c r="G30" i="55"/>
  <c r="S25" i="55"/>
  <c r="R25" i="55"/>
  <c r="Q25" i="55"/>
  <c r="P25" i="55"/>
  <c r="O25" i="55"/>
  <c r="N25" i="55"/>
  <c r="M25" i="55"/>
  <c r="L25" i="55"/>
  <c r="J25" i="55"/>
  <c r="I25" i="55"/>
  <c r="H25" i="55"/>
  <c r="G25" i="55"/>
  <c r="S14" i="55"/>
  <c r="R14" i="55"/>
  <c r="Q14" i="55"/>
  <c r="P14" i="55"/>
  <c r="O14" i="55"/>
  <c r="N14" i="55"/>
  <c r="M14" i="55"/>
  <c r="L14" i="55"/>
  <c r="J14" i="55"/>
  <c r="I14" i="55"/>
  <c r="H14" i="55"/>
  <c r="G14" i="55"/>
  <c r="K60" i="53"/>
  <c r="S57" i="53"/>
  <c r="R57" i="53"/>
  <c r="Q57" i="53"/>
  <c r="P57" i="53"/>
  <c r="O57" i="53"/>
  <c r="N57" i="53"/>
  <c r="M57" i="53"/>
  <c r="L57" i="53"/>
  <c r="J57" i="53"/>
  <c r="I57" i="53"/>
  <c r="H57" i="53"/>
  <c r="G57" i="53"/>
  <c r="S51" i="53"/>
  <c r="R51" i="53"/>
  <c r="Q51" i="53"/>
  <c r="P51" i="53"/>
  <c r="O51" i="53"/>
  <c r="N51" i="53"/>
  <c r="M51" i="53"/>
  <c r="L51" i="53"/>
  <c r="J51" i="53"/>
  <c r="I51" i="53"/>
  <c r="H51" i="53"/>
  <c r="G51" i="53"/>
  <c r="S42" i="53"/>
  <c r="R42" i="53"/>
  <c r="Q42" i="53"/>
  <c r="P42" i="53"/>
  <c r="O42" i="53"/>
  <c r="N42" i="53"/>
  <c r="M42" i="53"/>
  <c r="L42" i="53"/>
  <c r="J42" i="53"/>
  <c r="I42" i="53"/>
  <c r="H42" i="53"/>
  <c r="G42" i="53"/>
  <c r="C33" i="53"/>
  <c r="C31" i="53"/>
  <c r="K28" i="53"/>
  <c r="S25" i="53"/>
  <c r="R25" i="53"/>
  <c r="Q25" i="53"/>
  <c r="P25" i="53"/>
  <c r="N25" i="53"/>
  <c r="M25" i="53"/>
  <c r="L25" i="53"/>
  <c r="J25" i="53"/>
  <c r="I25" i="53"/>
  <c r="H25" i="53"/>
  <c r="G25" i="53"/>
  <c r="S21" i="53"/>
  <c r="R21" i="53"/>
  <c r="Q21" i="53"/>
  <c r="P21" i="53"/>
  <c r="O21" i="53"/>
  <c r="N21" i="53"/>
  <c r="M21" i="53"/>
  <c r="L21" i="53"/>
  <c r="J21" i="53"/>
  <c r="I21" i="53"/>
  <c r="H21" i="53"/>
  <c r="G21" i="53"/>
  <c r="S13" i="53"/>
  <c r="R13" i="53"/>
  <c r="Q13" i="53"/>
  <c r="P13" i="53"/>
  <c r="O13" i="53"/>
  <c r="N13" i="53"/>
  <c r="M13" i="53"/>
  <c r="L13" i="53"/>
  <c r="J13" i="53"/>
  <c r="I13" i="53"/>
  <c r="H13" i="53"/>
  <c r="G13" i="53"/>
  <c r="N30" i="58" l="1"/>
  <c r="M30" i="62"/>
  <c r="G30" i="62"/>
  <c r="L31" i="63"/>
  <c r="G31" i="63"/>
  <c r="I62" i="64"/>
  <c r="G59" i="62"/>
  <c r="I30" i="58"/>
  <c r="H31" i="60"/>
  <c r="I62" i="63"/>
  <c r="P61" i="59"/>
  <c r="Q59" i="53"/>
  <c r="I59" i="62"/>
  <c r="H28" i="56"/>
  <c r="L62" i="64"/>
  <c r="O62" i="63"/>
  <c r="N59" i="62"/>
  <c r="O62" i="61"/>
  <c r="M62" i="61"/>
  <c r="J63" i="61"/>
  <c r="S59" i="56"/>
  <c r="R59" i="56"/>
  <c r="O59" i="56"/>
  <c r="J60" i="56"/>
  <c r="I59" i="53"/>
  <c r="I30" i="64"/>
  <c r="L30" i="64"/>
  <c r="M62" i="64"/>
  <c r="R62" i="63"/>
  <c r="P62" i="63"/>
  <c r="N62" i="63"/>
  <c r="L62" i="63"/>
  <c r="H62" i="63"/>
  <c r="P60" i="58"/>
  <c r="N31" i="63"/>
  <c r="Q59" i="62"/>
  <c r="O59" i="62"/>
  <c r="M59" i="62"/>
  <c r="L59" i="62"/>
  <c r="H59" i="62"/>
  <c r="H30" i="62"/>
  <c r="P62" i="61"/>
  <c r="L62" i="61"/>
  <c r="H30" i="61"/>
  <c r="P63" i="60"/>
  <c r="N63" i="60"/>
  <c r="M63" i="60"/>
  <c r="L63" i="60"/>
  <c r="G63" i="60"/>
  <c r="N31" i="60"/>
  <c r="I29" i="59"/>
  <c r="N29" i="59"/>
  <c r="M29" i="59"/>
  <c r="S62" i="57"/>
  <c r="O62" i="57"/>
  <c r="M62" i="57"/>
  <c r="H30" i="57"/>
  <c r="M30" i="57"/>
  <c r="M59" i="56"/>
  <c r="L59" i="56"/>
  <c r="I59" i="56"/>
  <c r="G65" i="55"/>
  <c r="N32" i="55"/>
  <c r="S59" i="53"/>
  <c r="O59" i="53"/>
  <c r="M59" i="53"/>
  <c r="L59" i="53"/>
  <c r="H59" i="53"/>
  <c r="J60" i="53"/>
  <c r="N27" i="53"/>
  <c r="M27" i="53"/>
  <c r="H27" i="53"/>
  <c r="G62" i="64"/>
  <c r="S62" i="64"/>
  <c r="O30" i="64"/>
  <c r="M30" i="64"/>
  <c r="H30" i="64"/>
  <c r="J63" i="64"/>
  <c r="H62" i="64"/>
  <c r="O62" i="64"/>
  <c r="S30" i="64"/>
  <c r="G30" i="64"/>
  <c r="N62" i="64"/>
  <c r="R62" i="64"/>
  <c r="P30" i="64"/>
  <c r="R30" i="64"/>
  <c r="J31" i="64"/>
  <c r="J63" i="63"/>
  <c r="G62" i="63"/>
  <c r="M31" i="63"/>
  <c r="J32" i="63"/>
  <c r="S31" i="63"/>
  <c r="R31" i="63"/>
  <c r="Q62" i="63"/>
  <c r="P31" i="63"/>
  <c r="Q31" i="63"/>
  <c r="H31" i="63"/>
  <c r="I31" i="63"/>
  <c r="O31" i="63"/>
  <c r="P30" i="62"/>
  <c r="Q30" i="62"/>
  <c r="J60" i="62"/>
  <c r="S59" i="62"/>
  <c r="R30" i="62"/>
  <c r="O30" i="62"/>
  <c r="J31" i="62"/>
  <c r="R59" i="62"/>
  <c r="L30" i="62"/>
  <c r="S30" i="62"/>
  <c r="G62" i="61"/>
  <c r="H62" i="61"/>
  <c r="I62" i="61"/>
  <c r="N30" i="61"/>
  <c r="N62" i="61"/>
  <c r="R30" i="61"/>
  <c r="O30" i="61"/>
  <c r="L30" i="61"/>
  <c r="J31" i="61"/>
  <c r="I30" i="61"/>
  <c r="G30" i="61"/>
  <c r="Q62" i="61"/>
  <c r="R62" i="61"/>
  <c r="S62" i="61"/>
  <c r="S30" i="61"/>
  <c r="P30" i="61"/>
  <c r="Q30" i="61"/>
  <c r="G61" i="59"/>
  <c r="G31" i="60"/>
  <c r="I63" i="60"/>
  <c r="P31" i="60"/>
  <c r="Q31" i="60"/>
  <c r="J64" i="60"/>
  <c r="M31" i="60"/>
  <c r="R63" i="60"/>
  <c r="Q63" i="60"/>
  <c r="O63" i="60"/>
  <c r="S63" i="60"/>
  <c r="R31" i="60"/>
  <c r="J32" i="60"/>
  <c r="O31" i="60"/>
  <c r="S31" i="60"/>
  <c r="R61" i="59"/>
  <c r="N61" i="59"/>
  <c r="M61" i="59"/>
  <c r="L61" i="59"/>
  <c r="J62" i="59"/>
  <c r="I61" i="59"/>
  <c r="O61" i="59"/>
  <c r="H61" i="59"/>
  <c r="S29" i="59"/>
  <c r="O29" i="59"/>
  <c r="L29" i="59"/>
  <c r="J30" i="59"/>
  <c r="H29" i="59"/>
  <c r="G29" i="59"/>
  <c r="R29" i="59"/>
  <c r="P29" i="59"/>
  <c r="S61" i="59"/>
  <c r="Q29" i="59"/>
  <c r="G60" i="58"/>
  <c r="G30" i="58"/>
  <c r="S60" i="58"/>
  <c r="Q60" i="58"/>
  <c r="O60" i="58"/>
  <c r="N60" i="58"/>
  <c r="M60" i="58"/>
  <c r="J61" i="58"/>
  <c r="I60" i="58"/>
  <c r="M30" i="58"/>
  <c r="S30" i="58"/>
  <c r="O30" i="58"/>
  <c r="L30" i="58"/>
  <c r="J31" i="58"/>
  <c r="R60" i="58"/>
  <c r="H30" i="58"/>
  <c r="I62" i="57"/>
  <c r="H62" i="57"/>
  <c r="G62" i="57"/>
  <c r="J63" i="57"/>
  <c r="Q62" i="57"/>
  <c r="P62" i="57"/>
  <c r="R62" i="57"/>
  <c r="Q30" i="57"/>
  <c r="L62" i="57"/>
  <c r="I30" i="57"/>
  <c r="N62" i="57"/>
  <c r="S30" i="57"/>
  <c r="O30" i="57"/>
  <c r="N30" i="57"/>
  <c r="L30" i="57"/>
  <c r="J31" i="57"/>
  <c r="G30" i="57"/>
  <c r="L28" i="56"/>
  <c r="G28" i="56"/>
  <c r="P59" i="56"/>
  <c r="H59" i="56"/>
  <c r="Q59" i="56"/>
  <c r="N59" i="56"/>
  <c r="S28" i="56"/>
  <c r="O28" i="56"/>
  <c r="J29" i="56"/>
  <c r="I28" i="56"/>
  <c r="R28" i="56"/>
  <c r="J66" i="55"/>
  <c r="H32" i="55"/>
  <c r="Q32" i="55"/>
  <c r="I32" i="55"/>
  <c r="G32" i="55"/>
  <c r="P65" i="55"/>
  <c r="L65" i="55"/>
  <c r="R65" i="55"/>
  <c r="Q65" i="55"/>
  <c r="O65" i="55"/>
  <c r="N65" i="55"/>
  <c r="M65" i="55"/>
  <c r="I65" i="55"/>
  <c r="H65" i="55"/>
  <c r="O32" i="55"/>
  <c r="M32" i="55"/>
  <c r="L32" i="55"/>
  <c r="J33" i="55"/>
  <c r="R32" i="55"/>
  <c r="O27" i="53"/>
  <c r="I27" i="53"/>
  <c r="G27" i="53"/>
  <c r="L27" i="53"/>
  <c r="R59" i="53"/>
  <c r="P59" i="53"/>
  <c r="N59" i="53"/>
  <c r="J28" i="53"/>
  <c r="R27" i="53"/>
  <c r="S27" i="53"/>
  <c r="Q27" i="53"/>
  <c r="Q61" i="59"/>
  <c r="P30" i="58"/>
  <c r="R30" i="58"/>
  <c r="Q30" i="58"/>
  <c r="P30" i="57"/>
  <c r="R30" i="57"/>
  <c r="P28" i="56"/>
  <c r="Q28" i="56"/>
  <c r="S65" i="55"/>
  <c r="S32" i="55"/>
  <c r="P32" i="55"/>
  <c r="P27" i="53"/>
  <c r="J56" i="52"/>
  <c r="R53" i="52"/>
  <c r="Q53" i="52"/>
  <c r="P53" i="52"/>
  <c r="O53" i="52"/>
  <c r="N53" i="52"/>
  <c r="M53" i="52"/>
  <c r="L53" i="52"/>
  <c r="K53" i="52"/>
  <c r="I53" i="52"/>
  <c r="H53" i="52"/>
  <c r="G53" i="52"/>
  <c r="F53" i="52"/>
  <c r="R48" i="52"/>
  <c r="Q48" i="52"/>
  <c r="P48" i="52"/>
  <c r="O48" i="52"/>
  <c r="N48" i="52"/>
  <c r="M48" i="52"/>
  <c r="L48" i="52"/>
  <c r="K48" i="52"/>
  <c r="I48" i="52"/>
  <c r="H48" i="52"/>
  <c r="G48" i="52"/>
  <c r="F48" i="52"/>
  <c r="R39" i="52"/>
  <c r="Q39" i="52"/>
  <c r="P39" i="52"/>
  <c r="O39" i="52"/>
  <c r="N39" i="52"/>
  <c r="M39" i="52"/>
  <c r="L39" i="52"/>
  <c r="K39" i="52"/>
  <c r="I39" i="52"/>
  <c r="H39" i="52"/>
  <c r="G39" i="52"/>
  <c r="F39" i="52"/>
  <c r="B32" i="52"/>
  <c r="B30" i="52"/>
  <c r="J28" i="52"/>
  <c r="R26" i="52"/>
  <c r="Q26" i="52"/>
  <c r="P26" i="52"/>
  <c r="O26" i="52"/>
  <c r="M26" i="52"/>
  <c r="L26" i="52"/>
  <c r="K26" i="52"/>
  <c r="I26" i="52"/>
  <c r="H26" i="52"/>
  <c r="G26" i="52"/>
  <c r="F26" i="52"/>
  <c r="R22" i="52"/>
  <c r="Q22" i="52"/>
  <c r="P22" i="52"/>
  <c r="O22" i="52"/>
  <c r="N22" i="52"/>
  <c r="M22" i="52"/>
  <c r="L22" i="52"/>
  <c r="K22" i="52"/>
  <c r="I22" i="52"/>
  <c r="H22" i="52"/>
  <c r="G22" i="52"/>
  <c r="F22" i="52"/>
  <c r="R13" i="52"/>
  <c r="Q13" i="52"/>
  <c r="P13" i="52"/>
  <c r="O13" i="52"/>
  <c r="N13" i="52"/>
  <c r="M13" i="52"/>
  <c r="L13" i="52"/>
  <c r="K13" i="52"/>
  <c r="I13" i="52"/>
  <c r="H13" i="52"/>
  <c r="G13" i="52"/>
  <c r="F13" i="52"/>
  <c r="F27" i="52" s="1"/>
  <c r="P27" i="52" l="1"/>
  <c r="P55" i="52"/>
  <c r="G55" i="52"/>
  <c r="Q55" i="52"/>
  <c r="N55" i="52"/>
  <c r="M55" i="52"/>
  <c r="K55" i="52"/>
  <c r="H55" i="52"/>
  <c r="R55" i="52"/>
  <c r="I56" i="52"/>
  <c r="L55" i="52"/>
  <c r="L27" i="52"/>
  <c r="K27" i="52"/>
  <c r="H27" i="52"/>
  <c r="G27" i="52"/>
  <c r="I28" i="52"/>
  <c r="O27" i="52"/>
  <c r="M27" i="52"/>
  <c r="O55" i="52"/>
  <c r="N27" i="52"/>
  <c r="F55" i="52"/>
  <c r="R27" i="52"/>
  <c r="Q27" i="52"/>
</calcChain>
</file>

<file path=xl/sharedStrings.xml><?xml version="1.0" encoding="utf-8"?>
<sst xmlns="http://schemas.openxmlformats.org/spreadsheetml/2006/main" count="1131" uniqueCount="184">
  <si>
    <t>Напиток кофейный на молоке</t>
  </si>
  <si>
    <t>Хлеб пшеничный</t>
  </si>
  <si>
    <t>Рис отварной</t>
  </si>
  <si>
    <t>Сок яблочный</t>
  </si>
  <si>
    <t>Картофель отварной</t>
  </si>
  <si>
    <t>Сосиска в тесте</t>
  </si>
  <si>
    <t>Обед</t>
  </si>
  <si>
    <t>Полдник</t>
  </si>
  <si>
    <t>Завтрак</t>
  </si>
  <si>
    <t xml:space="preserve"> </t>
  </si>
  <si>
    <t>Яблоко</t>
  </si>
  <si>
    <t>Щи</t>
  </si>
  <si>
    <t>Ватрушка с творогом</t>
  </si>
  <si>
    <t>Каша гречневая</t>
  </si>
  <si>
    <t>Салат из свеклы с сыром</t>
  </si>
  <si>
    <t>Молоко сгущеное</t>
  </si>
  <si>
    <t>Вторник</t>
  </si>
  <si>
    <t>Чай с сахаром и лимоном</t>
  </si>
  <si>
    <t>Суп гороховый</t>
  </si>
  <si>
    <t>Какао с молоком</t>
  </si>
  <si>
    <t>Салат из капусты б/к с морковью</t>
  </si>
  <si>
    <t>Масса</t>
  </si>
  <si>
    <t>порции</t>
  </si>
  <si>
    <t>Белки</t>
  </si>
  <si>
    <t>Жиры</t>
  </si>
  <si>
    <t>Углеводы</t>
  </si>
  <si>
    <t>Пищевые  вещества</t>
  </si>
  <si>
    <t>Энерг.ценность</t>
  </si>
  <si>
    <t>( ккал )</t>
  </si>
  <si>
    <t>Итого за прием пищи</t>
  </si>
  <si>
    <t xml:space="preserve">Борщ с капустой и картофелем </t>
  </si>
  <si>
    <t>ККАЛ. За день</t>
  </si>
  <si>
    <t>% за день</t>
  </si>
  <si>
    <t>МИНЕРАЛЬНЫЕ   в-ва  (мг)</t>
  </si>
  <si>
    <t>ВИТАМИНЫ  (мг)</t>
  </si>
  <si>
    <t>Са</t>
  </si>
  <si>
    <t>Р</t>
  </si>
  <si>
    <t>С</t>
  </si>
  <si>
    <t>А</t>
  </si>
  <si>
    <t>Е</t>
  </si>
  <si>
    <t>Пирожок с мясом и луком</t>
  </si>
  <si>
    <t>Fe</t>
  </si>
  <si>
    <t>Мg</t>
  </si>
  <si>
    <t>В1</t>
  </si>
  <si>
    <t>Масло слив. /порциями/</t>
  </si>
  <si>
    <t>Сыр/порциями/</t>
  </si>
  <si>
    <t>Хлеб ржаной</t>
  </si>
  <si>
    <t>Кисель из черной смородины</t>
  </si>
  <si>
    <t>Кисло мол.продукт 2,5 %</t>
  </si>
  <si>
    <t>Возрастная категория :  12 - 18 лет</t>
  </si>
  <si>
    <t>Масло слив./порциями/</t>
  </si>
  <si>
    <t>Возрастная категория :  7 - 11 лет</t>
  </si>
  <si>
    <t>Итого за день</t>
  </si>
  <si>
    <t>Макаронные изд.отварные</t>
  </si>
  <si>
    <t>Суп из  овощей</t>
  </si>
  <si>
    <t>Пирожок сдобный с джемом</t>
  </si>
  <si>
    <t>Омлет с зелен.горошком</t>
  </si>
  <si>
    <t>Компот из свежих яблок</t>
  </si>
  <si>
    <t>Пельмени промыш.производства</t>
  </si>
  <si>
    <t>Пудинг из творога</t>
  </si>
  <si>
    <t>Картофельное пюре</t>
  </si>
  <si>
    <t>Котлета мясная натуральная рубл.</t>
  </si>
  <si>
    <t>Сыр /порциями/</t>
  </si>
  <si>
    <t>Суп  с клецками</t>
  </si>
  <si>
    <t>Суп с макарон.изд.</t>
  </si>
  <si>
    <t>Сок виноградный</t>
  </si>
  <si>
    <t>Птица/курица/отварная</t>
  </si>
  <si>
    <t xml:space="preserve">Неделя  :  вторая            </t>
  </si>
  <si>
    <t xml:space="preserve">Неделя  :  вторая          </t>
  </si>
  <si>
    <t>День       :  7</t>
  </si>
  <si>
    <t>Борщ с фасолью</t>
  </si>
  <si>
    <t>Запеканка картофельная с мясом/говядина/</t>
  </si>
  <si>
    <t>День       :  8</t>
  </si>
  <si>
    <t>День       :  9</t>
  </si>
  <si>
    <t>День       :  10</t>
  </si>
  <si>
    <t>День       :  11</t>
  </si>
  <si>
    <t>День       :  12</t>
  </si>
  <si>
    <t>Котлета рубленая из птицы/курица/</t>
  </si>
  <si>
    <t>Вареники с картофелем П/П</t>
  </si>
  <si>
    <t>Пельмени П/П</t>
  </si>
  <si>
    <t>Блинчики со сливочным маслом</t>
  </si>
  <si>
    <t>Рыба запеченая в смет.соусе/минтай/</t>
  </si>
  <si>
    <t>Пицца школьная</t>
  </si>
  <si>
    <t>понедельник</t>
  </si>
  <si>
    <t>Масло сливочное/порциями/</t>
  </si>
  <si>
    <t>Суп с макаронными изделиями</t>
  </si>
  <si>
    <t>Рагу овощное</t>
  </si>
  <si>
    <t>Сосиска запеченая в тесте</t>
  </si>
  <si>
    <t>Соус сметанный с томатом и луком</t>
  </si>
  <si>
    <t>Суп крестьянский с крупой/перловой/</t>
  </si>
  <si>
    <t>Жаркое по домашнему</t>
  </si>
  <si>
    <t>Капуста тушеная</t>
  </si>
  <si>
    <t>Салат из свежих помидор с луком репчатым</t>
  </si>
  <si>
    <t>Каша манная молочная</t>
  </si>
  <si>
    <t>Салат из свежих помидор и огурцов</t>
  </si>
  <si>
    <t>Азу</t>
  </si>
  <si>
    <t>Компот из ягод</t>
  </si>
  <si>
    <t>Макаронные изделия отварные с сыром</t>
  </si>
  <si>
    <t>Творожный сырок</t>
  </si>
  <si>
    <t>Винегрет овощной с растительным маслом</t>
  </si>
  <si>
    <t>Бефстроганов из мяса отварного/говядина/</t>
  </si>
  <si>
    <t>Кисло -молочный продукт</t>
  </si>
  <si>
    <t>Салат из редиса с огурцом и яйцом</t>
  </si>
  <si>
    <t>Каша молочная пшеничная</t>
  </si>
  <si>
    <t>Плов из мяса говядины</t>
  </si>
  <si>
    <t>Суп картофельный с пельменями</t>
  </si>
  <si>
    <t>Салат из капусты с огурцом и перцем</t>
  </si>
  <si>
    <t>Биточки рыбные</t>
  </si>
  <si>
    <t>Суп картофельный с рыбными консервами</t>
  </si>
  <si>
    <t>Салат из свежих огурцов с луком репчатым</t>
  </si>
  <si>
    <t>Булочка с повидлом</t>
  </si>
  <si>
    <t>Гуляш из отварного мяса в томат-смет.соусе</t>
  </si>
  <si>
    <t>Каша перловая с маслом</t>
  </si>
  <si>
    <t>Салат из капусты с огурцом и помидором</t>
  </si>
  <si>
    <t>Сосиска отварная/колбасные изделия/</t>
  </si>
  <si>
    <t xml:space="preserve">       </t>
  </si>
  <si>
    <t xml:space="preserve">Запеканка из печени </t>
  </si>
  <si>
    <t>Птица/курица/отварная с соусом</t>
  </si>
  <si>
    <t>Компот из ягод/клубника/</t>
  </si>
  <si>
    <t>215/97</t>
  </si>
  <si>
    <t>246/331</t>
  </si>
  <si>
    <t>Рассольник ленинградский с крупой пшеничной</t>
  </si>
  <si>
    <t>Ветчина варено-копченая/порциями/</t>
  </si>
  <si>
    <t>Компот из плодов и ягод сушеных</t>
  </si>
  <si>
    <t>Кисель из ягод/клубника/</t>
  </si>
  <si>
    <t>Кисель из плодов шиповника</t>
  </si>
  <si>
    <t>Кисель из апельсинов</t>
  </si>
  <si>
    <t>Какао со сгущенным  молоком</t>
  </si>
  <si>
    <t>Сок фруктовый</t>
  </si>
  <si>
    <t>Чай со сливками</t>
  </si>
  <si>
    <t>Компот из чернослива</t>
  </si>
  <si>
    <t>Кисель вишнёвый</t>
  </si>
  <si>
    <t>Компот из крыжовника и чёрной смородины</t>
  </si>
  <si>
    <t>Кисель из сока плодового</t>
  </si>
  <si>
    <t>Кисель из ежевики</t>
  </si>
  <si>
    <t>232/330</t>
  </si>
  <si>
    <t xml:space="preserve">Неделя  : первая            </t>
  </si>
  <si>
    <t>День       :  1</t>
  </si>
  <si>
    <t xml:space="preserve">Неделя  : первая          </t>
  </si>
  <si>
    <t xml:space="preserve">Неделя  :  первая         </t>
  </si>
  <si>
    <t>День       :  2</t>
  </si>
  <si>
    <t xml:space="preserve">Неделя  :  первая          </t>
  </si>
  <si>
    <t>День       :  3</t>
  </si>
  <si>
    <t xml:space="preserve">Неделя  :  первая      </t>
  </si>
  <si>
    <t xml:space="preserve">Неделя  :  первая           </t>
  </si>
  <si>
    <t>День       :  4</t>
  </si>
  <si>
    <t>День       :  5</t>
  </si>
  <si>
    <t>День       :  6</t>
  </si>
  <si>
    <t xml:space="preserve">Неделя  :первая       </t>
  </si>
  <si>
    <t xml:space="preserve">Неделя  :  первая       </t>
  </si>
  <si>
    <t xml:space="preserve">Неделя  :  вторая           </t>
  </si>
  <si>
    <t xml:space="preserve">Неделя  :  вторая      </t>
  </si>
  <si>
    <t xml:space="preserve">Неделя  : вторая          </t>
  </si>
  <si>
    <t xml:space="preserve">Неделя  :  вторая         </t>
  </si>
  <si>
    <t>Возрастная  категория: 7 - 11 лет</t>
  </si>
  <si>
    <t>№</t>
  </si>
  <si>
    <t>день</t>
  </si>
  <si>
    <t>Пищевые вещества</t>
  </si>
  <si>
    <t>(ккал.)</t>
  </si>
  <si>
    <t>%</t>
  </si>
  <si>
    <t>Витамины (мг)</t>
  </si>
  <si>
    <t>Минеральные  вещества (мг)</t>
  </si>
  <si>
    <t>Ca</t>
  </si>
  <si>
    <t>P</t>
  </si>
  <si>
    <t>Mg</t>
  </si>
  <si>
    <t>ИТОГО</t>
  </si>
  <si>
    <t>1день</t>
  </si>
  <si>
    <t>Углев.</t>
  </si>
  <si>
    <t>Энерг.цен.</t>
  </si>
  <si>
    <t>Возрастная  категория: 12 - 18 лет</t>
  </si>
  <si>
    <t>Кисель молочный</t>
  </si>
  <si>
    <t>Салат из капусты б/к с морк. И перцем</t>
  </si>
  <si>
    <t>Кисель из кураги</t>
  </si>
  <si>
    <t>Кисель из джема</t>
  </si>
  <si>
    <t>Кисель из мандаринов</t>
  </si>
  <si>
    <t>Кисель из яблок</t>
  </si>
  <si>
    <t>итого</t>
  </si>
  <si>
    <t>Каша пшенная молочная с изюмом</t>
  </si>
  <si>
    <t>Чай с вареньем</t>
  </si>
  <si>
    <t>Кофейный напиток из концентрата</t>
  </si>
  <si>
    <t>Чай с мёдом</t>
  </si>
  <si>
    <t>Чай с джемом</t>
  </si>
  <si>
    <t>Чай с повидлом</t>
  </si>
  <si>
    <t>Кофейный напиток с молоком сгущенным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</si>
</sst>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0.0%"/>
  </numFmts>
  <fonts count="2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8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05">
    <xf numFmtId="0" fontId="0" fillId="0" borderId="0" xfId="0"/>
    <xf numFmtId="0" fontId="6" fillId="0" borderId="1" xfId="0" applyFont="1" applyBorder="1"/>
    <xf numFmtId="0" fontId="6" fillId="0" borderId="29" xfId="0" applyFont="1" applyBorder="1"/>
    <xf numFmtId="0" fontId="6" fillId="0" borderId="31" xfId="0" applyFont="1" applyBorder="1"/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6" fillId="0" borderId="33" xfId="0" applyFont="1" applyBorder="1"/>
    <xf numFmtId="0" fontId="6" fillId="0" borderId="49" xfId="0" applyFont="1" applyBorder="1"/>
    <xf numFmtId="0" fontId="6" fillId="0" borderId="2" xfId="0" applyFont="1" applyBorder="1"/>
    <xf numFmtId="0" fontId="6" fillId="0" borderId="40" xfId="0" applyFont="1" applyBorder="1"/>
    <xf numFmtId="0" fontId="6" fillId="0" borderId="5" xfId="0" applyFont="1" applyBorder="1"/>
    <xf numFmtId="0" fontId="9" fillId="0" borderId="18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2" xfId="0" applyFont="1" applyBorder="1"/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6" fillId="0" borderId="50" xfId="0" applyFont="1" applyBorder="1"/>
    <xf numFmtId="0" fontId="9" fillId="0" borderId="33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6" fillId="0" borderId="6" xfId="0" applyFont="1" applyBorder="1"/>
    <xf numFmtId="10" fontId="6" fillId="0" borderId="22" xfId="0" applyNumberFormat="1" applyFont="1" applyBorder="1" applyAlignment="1">
      <alignment horizont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0" borderId="4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10" fontId="6" fillId="2" borderId="8" xfId="0" applyNumberFormat="1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5" fillId="3" borderId="44" xfId="0" applyFont="1" applyFill="1" applyBorder="1" applyAlignment="1">
      <alignment vertical="center"/>
    </xf>
    <xf numFmtId="0" fontId="5" fillId="3" borderId="20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6" fillId="3" borderId="43" xfId="0" applyFont="1" applyFill="1" applyBorder="1" applyAlignment="1">
      <alignment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5" borderId="44" xfId="0" applyFont="1" applyFill="1" applyBorder="1" applyAlignment="1">
      <alignment vertical="center"/>
    </xf>
    <xf numFmtId="0" fontId="5" fillId="5" borderId="20" xfId="0" applyFont="1" applyFill="1" applyBorder="1" applyAlignment="1">
      <alignment vertical="center"/>
    </xf>
    <xf numFmtId="0" fontId="0" fillId="5" borderId="43" xfId="0" applyFill="1" applyBorder="1" applyAlignment="1">
      <alignment horizontal="center" vertical="center"/>
    </xf>
    <xf numFmtId="0" fontId="0" fillId="5" borderId="20" xfId="0" applyFill="1" applyBorder="1" applyAlignment="1">
      <alignment vertical="center"/>
    </xf>
    <xf numFmtId="0" fontId="0" fillId="5" borderId="43" xfId="0" applyFill="1" applyBorder="1" applyAlignment="1">
      <alignment vertical="center"/>
    </xf>
    <xf numFmtId="0" fontId="0" fillId="5" borderId="44" xfId="0" applyFill="1" applyBorder="1" applyAlignment="1">
      <alignment vertical="center"/>
    </xf>
    <xf numFmtId="0" fontId="0" fillId="5" borderId="21" xfId="0" applyFill="1" applyBorder="1" applyAlignment="1">
      <alignment vertical="center"/>
    </xf>
    <xf numFmtId="0" fontId="6" fillId="3" borderId="23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6" fillId="0" borderId="33" xfId="0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8" fillId="0" borderId="4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10" fontId="6" fillId="0" borderId="43" xfId="0" applyNumberFormat="1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44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0" borderId="43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6" fillId="3" borderId="51" xfId="0" applyNumberFormat="1" applyFont="1" applyFill="1" applyBorder="1" applyAlignment="1">
      <alignment horizontal="center" vertical="center"/>
    </xf>
    <xf numFmtId="0" fontId="6" fillId="3" borderId="27" xfId="0" applyNumberFormat="1" applyFont="1" applyFill="1" applyBorder="1" applyAlignment="1">
      <alignment horizontal="center" vertical="center"/>
    </xf>
    <xf numFmtId="0" fontId="6" fillId="3" borderId="42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52" xfId="0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10" fontId="6" fillId="0" borderId="22" xfId="0" applyNumberFormat="1" applyFont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vertical="center"/>
    </xf>
    <xf numFmtId="0" fontId="6" fillId="2" borderId="24" xfId="0" applyFont="1" applyFill="1" applyBorder="1" applyAlignment="1">
      <alignment vertical="center"/>
    </xf>
    <xf numFmtId="0" fontId="6" fillId="2" borderId="36" xfId="0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10" fontId="6" fillId="3" borderId="23" xfId="0" applyNumberFormat="1" applyFont="1" applyFill="1" applyBorder="1" applyAlignment="1">
      <alignment horizontal="center" vertical="center"/>
    </xf>
    <xf numFmtId="10" fontId="6" fillId="2" borderId="25" xfId="0" applyNumberFormat="1" applyFont="1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53" xfId="0" applyBorder="1" applyAlignment="1">
      <alignment vertical="center"/>
    </xf>
    <xf numFmtId="0" fontId="5" fillId="4" borderId="8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/>
    </xf>
    <xf numFmtId="0" fontId="0" fillId="4" borderId="17" xfId="0" applyFill="1" applyBorder="1" applyAlignment="1">
      <alignment horizontal="center" vertical="center"/>
    </xf>
    <xf numFmtId="0" fontId="0" fillId="4" borderId="9" xfId="0" applyFill="1" applyBorder="1" applyAlignment="1">
      <alignment vertical="center"/>
    </xf>
    <xf numFmtId="0" fontId="0" fillId="4" borderId="17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2" borderId="34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0" fontId="2" fillId="3" borderId="8" xfId="0" applyFont="1" applyFill="1" applyBorder="1" applyAlignment="1">
      <alignment horizontal="center" vertical="center"/>
    </xf>
    <xf numFmtId="10" fontId="6" fillId="2" borderId="45" xfId="0" applyNumberFormat="1" applyFont="1" applyFill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vertical="center"/>
    </xf>
    <xf numFmtId="0" fontId="6" fillId="2" borderId="47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vertical="center"/>
    </xf>
    <xf numFmtId="0" fontId="6" fillId="2" borderId="42" xfId="0" applyFont="1" applyFill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2" borderId="26" xfId="0" applyFont="1" applyFill="1" applyBorder="1" applyAlignment="1">
      <alignment vertical="center"/>
    </xf>
    <xf numFmtId="166" fontId="6" fillId="0" borderId="43" xfId="0" applyNumberFormat="1" applyFont="1" applyBorder="1" applyAlignment="1">
      <alignment horizontal="center" vertical="center"/>
    </xf>
    <xf numFmtId="166" fontId="6" fillId="3" borderId="13" xfId="0" applyNumberFormat="1" applyFont="1" applyFill="1" applyBorder="1" applyAlignment="1">
      <alignment horizontal="center" vertical="center"/>
    </xf>
    <xf numFmtId="0" fontId="6" fillId="3" borderId="26" xfId="0" applyNumberFormat="1" applyFont="1" applyFill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6" fillId="3" borderId="44" xfId="0" applyFont="1" applyFill="1" applyBorder="1" applyAlignment="1">
      <alignment vertical="center"/>
    </xf>
    <xf numFmtId="0" fontId="6" fillId="3" borderId="27" xfId="0" applyNumberFormat="1" applyFont="1" applyFill="1" applyBorder="1" applyAlignment="1">
      <alignment vertical="center"/>
    </xf>
    <xf numFmtId="0" fontId="6" fillId="3" borderId="42" xfId="0" applyNumberFormat="1" applyFont="1" applyFill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9" fillId="2" borderId="52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/>
    </xf>
    <xf numFmtId="0" fontId="0" fillId="6" borderId="0" xfId="0" applyFill="1"/>
    <xf numFmtId="2" fontId="4" fillId="0" borderId="43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2" fontId="6" fillId="3" borderId="23" xfId="0" applyNumberFormat="1" applyFont="1" applyFill="1" applyBorder="1" applyAlignment="1">
      <alignment horizontal="center" vertical="center"/>
    </xf>
    <xf numFmtId="2" fontId="6" fillId="0" borderId="43" xfId="0" applyNumberFormat="1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165" fontId="6" fillId="3" borderId="23" xfId="0" applyNumberFormat="1" applyFont="1" applyFill="1" applyBorder="1" applyAlignment="1">
      <alignment horizontal="center" vertical="center"/>
    </xf>
    <xf numFmtId="2" fontId="6" fillId="3" borderId="21" xfId="0" applyNumberFormat="1" applyFont="1" applyFill="1" applyBorder="1" applyAlignment="1">
      <alignment horizontal="center" vertical="center"/>
    </xf>
    <xf numFmtId="2" fontId="6" fillId="3" borderId="27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6" fillId="3" borderId="26" xfId="0" applyFont="1" applyFill="1" applyBorder="1" applyAlignment="1">
      <alignment vertical="center"/>
    </xf>
    <xf numFmtId="0" fontId="6" fillId="3" borderId="47" xfId="0" applyFont="1" applyFill="1" applyBorder="1" applyAlignment="1">
      <alignment vertical="center"/>
    </xf>
    <xf numFmtId="0" fontId="4" fillId="3" borderId="20" xfId="0" applyFont="1" applyFill="1" applyBorder="1" applyAlignment="1">
      <alignment vertical="center"/>
    </xf>
    <xf numFmtId="0" fontId="7" fillId="3" borderId="43" xfId="0" applyFont="1" applyFill="1" applyBorder="1" applyAlignment="1">
      <alignment horizontal="center" vertical="center"/>
    </xf>
    <xf numFmtId="166" fontId="6" fillId="3" borderId="43" xfId="0" applyNumberFormat="1" applyFont="1" applyFill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/>
    </xf>
    <xf numFmtId="2" fontId="6" fillId="3" borderId="20" xfId="0" applyNumberFormat="1" applyFont="1" applyFill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13" fillId="3" borderId="44" xfId="0" applyFont="1" applyFill="1" applyBorder="1" applyAlignment="1">
      <alignment vertical="center"/>
    </xf>
    <xf numFmtId="0" fontId="13" fillId="3" borderId="20" xfId="0" applyFont="1" applyFill="1" applyBorder="1" applyAlignment="1">
      <alignment vertical="center"/>
    </xf>
    <xf numFmtId="0" fontId="12" fillId="0" borderId="43" xfId="0" applyFont="1" applyBorder="1" applyAlignment="1">
      <alignment horizontal="center" vertical="center"/>
    </xf>
    <xf numFmtId="0" fontId="12" fillId="0" borderId="20" xfId="0" applyFont="1" applyBorder="1" applyAlignment="1">
      <alignment vertical="center"/>
    </xf>
    <xf numFmtId="0" fontId="12" fillId="0" borderId="43" xfId="0" applyFont="1" applyBorder="1" applyAlignment="1">
      <alignment vertical="center"/>
    </xf>
    <xf numFmtId="0" fontId="12" fillId="0" borderId="44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3" fillId="3" borderId="11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3" fillId="0" borderId="23" xfId="0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3" xfId="0" applyFont="1" applyBorder="1" applyAlignment="1">
      <alignment horizontal="left" vertical="center"/>
    </xf>
    <xf numFmtId="0" fontId="13" fillId="0" borderId="15" xfId="0" applyFont="1" applyBorder="1" applyAlignment="1">
      <alignment vertical="center"/>
    </xf>
    <xf numFmtId="0" fontId="13" fillId="3" borderId="43" xfId="0" applyFont="1" applyFill="1" applyBorder="1" applyAlignment="1">
      <alignment vertical="center"/>
    </xf>
    <xf numFmtId="0" fontId="13" fillId="3" borderId="20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1" xfId="0" applyFont="1" applyBorder="1" applyAlignment="1">
      <alignment vertical="center"/>
    </xf>
    <xf numFmtId="0" fontId="13" fillId="0" borderId="43" xfId="0" applyFont="1" applyBorder="1" applyAlignment="1">
      <alignment vertical="center"/>
    </xf>
    <xf numFmtId="0" fontId="13" fillId="0" borderId="44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5" borderId="44" xfId="0" applyFont="1" applyFill="1" applyBorder="1" applyAlignment="1">
      <alignment vertical="center"/>
    </xf>
    <xf numFmtId="0" fontId="13" fillId="5" borderId="20" xfId="0" applyFont="1" applyFill="1" applyBorder="1" applyAlignment="1">
      <alignment vertical="center"/>
    </xf>
    <xf numFmtId="0" fontId="12" fillId="5" borderId="43" xfId="0" applyFont="1" applyFill="1" applyBorder="1" applyAlignment="1">
      <alignment horizontal="center" vertical="center"/>
    </xf>
    <xf numFmtId="0" fontId="12" fillId="5" borderId="20" xfId="0" applyFont="1" applyFill="1" applyBorder="1" applyAlignment="1">
      <alignment vertical="center"/>
    </xf>
    <xf numFmtId="0" fontId="12" fillId="5" borderId="43" xfId="0" applyFont="1" applyFill="1" applyBorder="1" applyAlignment="1">
      <alignment vertical="center"/>
    </xf>
    <xf numFmtId="0" fontId="12" fillId="5" borderId="44" xfId="0" applyFont="1" applyFill="1" applyBorder="1" applyAlignment="1">
      <alignment vertical="center"/>
    </xf>
    <xf numFmtId="0" fontId="12" fillId="5" borderId="21" xfId="0" applyFont="1" applyFill="1" applyBorder="1" applyAlignment="1">
      <alignment vertical="center"/>
    </xf>
    <xf numFmtId="0" fontId="13" fillId="3" borderId="23" xfId="0" applyFont="1" applyFill="1" applyBorder="1" applyAlignment="1">
      <alignment vertical="center"/>
    </xf>
    <xf numFmtId="0" fontId="13" fillId="2" borderId="8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22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29" xfId="0" applyFont="1" applyBorder="1"/>
    <xf numFmtId="0" fontId="13" fillId="0" borderId="1" xfId="0" applyFont="1" applyBorder="1"/>
    <xf numFmtId="0" fontId="13" fillId="0" borderId="2" xfId="0" applyFont="1" applyBorder="1"/>
    <xf numFmtId="0" fontId="12" fillId="0" borderId="18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2" xfId="0" applyFont="1" applyBorder="1"/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3" fillId="0" borderId="33" xfId="0" applyFont="1" applyBorder="1"/>
    <xf numFmtId="0" fontId="13" fillId="0" borderId="49" xfId="0" applyFont="1" applyBorder="1"/>
    <xf numFmtId="0" fontId="13" fillId="0" borderId="22" xfId="0" applyFont="1" applyBorder="1" applyAlignment="1">
      <alignment horizontal="center"/>
    </xf>
    <xf numFmtId="0" fontId="13" fillId="0" borderId="33" xfId="0" applyFont="1" applyBorder="1" applyAlignment="1">
      <alignment vertical="center"/>
    </xf>
    <xf numFmtId="0" fontId="13" fillId="0" borderId="49" xfId="0" applyFont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3" fillId="0" borderId="40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50" xfId="0" applyFont="1" applyBorder="1" applyAlignment="1">
      <alignment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4" fillId="0" borderId="44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5" fillId="0" borderId="43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10" fontId="13" fillId="0" borderId="43" xfId="0" applyNumberFormat="1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2" borderId="11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3" fillId="0" borderId="29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3" fillId="0" borderId="52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3" fillId="0" borderId="43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31" xfId="0" applyFont="1" applyBorder="1"/>
    <xf numFmtId="0" fontId="12" fillId="0" borderId="33" xfId="0" applyFont="1" applyBorder="1" applyAlignment="1">
      <alignment horizontal="center"/>
    </xf>
    <xf numFmtId="2" fontId="12" fillId="0" borderId="18" xfId="0" applyNumberFormat="1" applyFont="1" applyBorder="1" applyAlignment="1">
      <alignment horizontal="center"/>
    </xf>
    <xf numFmtId="0" fontId="13" fillId="0" borderId="50" xfId="0" applyFont="1" applyBorder="1"/>
    <xf numFmtId="0" fontId="12" fillId="0" borderId="19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10" fontId="13" fillId="0" borderId="22" xfId="0" applyNumberFormat="1" applyFont="1" applyBorder="1" applyAlignment="1">
      <alignment horizontal="center"/>
    </xf>
    <xf numFmtId="0" fontId="13" fillId="0" borderId="8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17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10" fontId="13" fillId="2" borderId="8" xfId="0" applyNumberFormat="1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3" fillId="2" borderId="42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vertical="center"/>
    </xf>
    <xf numFmtId="0" fontId="13" fillId="2" borderId="24" xfId="0" applyFont="1" applyFill="1" applyBorder="1" applyAlignment="1">
      <alignment vertical="center"/>
    </xf>
    <xf numFmtId="0" fontId="13" fillId="2" borderId="36" xfId="0" applyFont="1" applyFill="1" applyBorder="1" applyAlignment="1">
      <alignment vertical="center"/>
    </xf>
    <xf numFmtId="0" fontId="13" fillId="3" borderId="43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51" xfId="0" applyNumberFormat="1" applyFont="1" applyFill="1" applyBorder="1" applyAlignment="1">
      <alignment horizontal="center" vertical="center"/>
    </xf>
    <xf numFmtId="0" fontId="13" fillId="3" borderId="27" xfId="0" applyNumberFormat="1" applyFont="1" applyFill="1" applyBorder="1" applyAlignment="1">
      <alignment horizontal="center" vertical="center"/>
    </xf>
    <xf numFmtId="0" fontId="13" fillId="3" borderId="42" xfId="0" applyNumberFormat="1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164" fontId="13" fillId="3" borderId="23" xfId="0" applyNumberFormat="1" applyFont="1" applyFill="1" applyBorder="1" applyAlignment="1">
      <alignment horizontal="center" vertical="center"/>
    </xf>
    <xf numFmtId="10" fontId="13" fillId="3" borderId="23" xfId="0" applyNumberFormat="1" applyFont="1" applyFill="1" applyBorder="1" applyAlignment="1">
      <alignment horizontal="center" vertical="center"/>
    </xf>
    <xf numFmtId="10" fontId="13" fillId="2" borderId="25" xfId="0" applyNumberFormat="1" applyFont="1" applyFill="1" applyBorder="1" applyAlignment="1">
      <alignment horizontal="center" vertical="center"/>
    </xf>
    <xf numFmtId="0" fontId="12" fillId="0" borderId="45" xfId="0" applyFont="1" applyBorder="1" applyAlignment="1">
      <alignment vertical="center"/>
    </xf>
    <xf numFmtId="0" fontId="12" fillId="0" borderId="53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2" fillId="0" borderId="0" xfId="0" applyFont="1" applyBorder="1"/>
    <xf numFmtId="0" fontId="12" fillId="0" borderId="8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3" fillId="0" borderId="40" xfId="0" applyFont="1" applyBorder="1"/>
    <xf numFmtId="0" fontId="13" fillId="0" borderId="5" xfId="0" applyFont="1" applyBorder="1"/>
    <xf numFmtId="0" fontId="13" fillId="0" borderId="26" xfId="0" applyFont="1" applyBorder="1" applyAlignment="1">
      <alignment vertical="center"/>
    </xf>
    <xf numFmtId="0" fontId="13" fillId="0" borderId="47" xfId="0" applyFont="1" applyBorder="1" applyAlignment="1">
      <alignment vertical="center"/>
    </xf>
    <xf numFmtId="166" fontId="13" fillId="0" borderId="43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10" fontId="13" fillId="0" borderId="22" xfId="0" applyNumberFormat="1" applyFont="1" applyBorder="1" applyAlignment="1">
      <alignment horizontal="center" vertical="center"/>
    </xf>
    <xf numFmtId="0" fontId="13" fillId="0" borderId="6" xfId="0" applyFont="1" applyBorder="1"/>
    <xf numFmtId="0" fontId="12" fillId="2" borderId="29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30" xfId="0" applyFont="1" applyFill="1" applyBorder="1" applyAlignment="1">
      <alignment horizontal="center"/>
    </xf>
    <xf numFmtId="0" fontId="12" fillId="2" borderId="37" xfId="0" applyFont="1" applyFill="1" applyBorder="1" applyAlignment="1">
      <alignment horizontal="center"/>
    </xf>
    <xf numFmtId="0" fontId="12" fillId="2" borderId="38" xfId="0" applyFont="1" applyFill="1" applyBorder="1" applyAlignment="1">
      <alignment horizontal="center"/>
    </xf>
    <xf numFmtId="0" fontId="12" fillId="2" borderId="52" xfId="0" applyFont="1" applyFill="1" applyBorder="1" applyAlignment="1">
      <alignment horizontal="center"/>
    </xf>
    <xf numFmtId="0" fontId="12" fillId="2" borderId="39" xfId="0" applyFont="1" applyFill="1" applyBorder="1" applyAlignment="1">
      <alignment horizontal="center"/>
    </xf>
    <xf numFmtId="0" fontId="13" fillId="2" borderId="34" xfId="0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0" fontId="16" fillId="0" borderId="0" xfId="0" applyFont="1"/>
    <xf numFmtId="0" fontId="17" fillId="3" borderId="44" xfId="0" applyFont="1" applyFill="1" applyBorder="1" applyAlignment="1">
      <alignment vertical="center"/>
    </xf>
    <xf numFmtId="0" fontId="17" fillId="3" borderId="20" xfId="0" applyFont="1" applyFill="1" applyBorder="1" applyAlignment="1">
      <alignment vertical="center"/>
    </xf>
    <xf numFmtId="0" fontId="17" fillId="3" borderId="43" xfId="0" applyFont="1" applyFill="1" applyBorder="1" applyAlignment="1">
      <alignment horizontal="center" vertical="center"/>
    </xf>
    <xf numFmtId="0" fontId="17" fillId="3" borderId="20" xfId="0" applyFont="1" applyFill="1" applyBorder="1" applyAlignment="1">
      <alignment horizontal="center" vertical="center"/>
    </xf>
    <xf numFmtId="0" fontId="17" fillId="3" borderId="21" xfId="0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26" xfId="0" applyNumberFormat="1" applyFont="1" applyFill="1" applyBorder="1" applyAlignment="1">
      <alignment horizontal="center" vertical="center"/>
    </xf>
    <xf numFmtId="0" fontId="17" fillId="3" borderId="27" xfId="0" applyNumberFormat="1" applyFont="1" applyFill="1" applyBorder="1" applyAlignment="1">
      <alignment vertical="center"/>
    </xf>
    <xf numFmtId="0" fontId="17" fillId="3" borderId="42" xfId="0" applyNumberFormat="1" applyFont="1" applyFill="1" applyBorder="1" applyAlignment="1">
      <alignment vertical="center"/>
    </xf>
    <xf numFmtId="2" fontId="18" fillId="3" borderId="23" xfId="0" applyNumberFormat="1" applyFont="1" applyFill="1" applyBorder="1" applyAlignment="1">
      <alignment horizontal="center" vertical="center"/>
    </xf>
    <xf numFmtId="166" fontId="13" fillId="3" borderId="13" xfId="0" applyNumberFormat="1" applyFont="1" applyFill="1" applyBorder="1" applyAlignment="1">
      <alignment horizontal="center" vertical="center"/>
    </xf>
    <xf numFmtId="10" fontId="13" fillId="2" borderId="45" xfId="0" applyNumberFormat="1" applyFont="1" applyFill="1" applyBorder="1" applyAlignment="1">
      <alignment horizontal="center" vertical="center"/>
    </xf>
    <xf numFmtId="0" fontId="12" fillId="0" borderId="54" xfId="0" applyFont="1" applyBorder="1" applyAlignment="1">
      <alignment vertical="center"/>
    </xf>
    <xf numFmtId="0" fontId="12" fillId="6" borderId="0" xfId="0" applyFont="1" applyFill="1"/>
    <xf numFmtId="0" fontId="19" fillId="3" borderId="44" xfId="0" applyFont="1" applyFill="1" applyBorder="1" applyAlignment="1">
      <alignment vertical="center"/>
    </xf>
    <xf numFmtId="0" fontId="19" fillId="3" borderId="20" xfId="0" applyFont="1" applyFill="1" applyBorder="1" applyAlignment="1">
      <alignment vertical="center"/>
    </xf>
    <xf numFmtId="0" fontId="11" fillId="0" borderId="43" xfId="0" applyFont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0" fontId="11" fillId="0" borderId="43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8" fillId="3" borderId="11" xfId="0" applyFont="1" applyFill="1" applyBorder="1" applyAlignment="1">
      <alignment vertical="center"/>
    </xf>
    <xf numFmtId="0" fontId="19" fillId="3" borderId="0" xfId="0" applyFont="1" applyFill="1" applyBorder="1" applyAlignment="1">
      <alignment vertical="center"/>
    </xf>
    <xf numFmtId="0" fontId="17" fillId="0" borderId="23" xfId="0" applyFont="1" applyBorder="1" applyAlignment="1">
      <alignment horizontal="center" vertical="center"/>
    </xf>
    <xf numFmtId="0" fontId="17" fillId="0" borderId="14" xfId="0" applyFont="1" applyBorder="1" applyAlignment="1">
      <alignment horizontal="left" vertical="center"/>
    </xf>
    <xf numFmtId="0" fontId="17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13" xfId="0" applyFont="1" applyBorder="1" applyAlignment="1">
      <alignment horizontal="left" vertical="center"/>
    </xf>
    <xf numFmtId="0" fontId="17" fillId="0" borderId="15" xfId="0" applyFont="1" applyBorder="1" applyAlignment="1">
      <alignment vertical="center"/>
    </xf>
    <xf numFmtId="0" fontId="18" fillId="3" borderId="43" xfId="0" applyFont="1" applyFill="1" applyBorder="1" applyAlignment="1">
      <alignment vertical="center"/>
    </xf>
    <xf numFmtId="0" fontId="18" fillId="3" borderId="20" xfId="0" applyFont="1" applyFill="1" applyBorder="1" applyAlignment="1">
      <alignment horizontal="center" vertical="center"/>
    </xf>
    <xf numFmtId="0" fontId="18" fillId="3" borderId="20" xfId="0" applyFont="1" applyFill="1" applyBorder="1" applyAlignment="1">
      <alignment vertical="center"/>
    </xf>
    <xf numFmtId="0" fontId="17" fillId="0" borderId="22" xfId="0" applyFont="1" applyBorder="1" applyAlignment="1">
      <alignment horizontal="center" vertical="center"/>
    </xf>
    <xf numFmtId="0" fontId="17" fillId="0" borderId="21" xfId="0" applyFont="1" applyBorder="1" applyAlignment="1">
      <alignment vertical="center"/>
    </xf>
    <xf numFmtId="0" fontId="17" fillId="0" borderId="43" xfId="0" applyFont="1" applyBorder="1" applyAlignment="1">
      <alignment vertical="center"/>
    </xf>
    <xf numFmtId="0" fontId="17" fillId="0" borderId="44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8" fillId="5" borderId="44" xfId="0" applyFont="1" applyFill="1" applyBorder="1" applyAlignment="1">
      <alignment vertical="center"/>
    </xf>
    <xf numFmtId="0" fontId="19" fillId="5" borderId="20" xfId="0" applyFont="1" applyFill="1" applyBorder="1" applyAlignment="1">
      <alignment vertical="center"/>
    </xf>
    <xf numFmtId="0" fontId="11" fillId="5" borderId="43" xfId="0" applyFont="1" applyFill="1" applyBorder="1" applyAlignment="1">
      <alignment horizontal="center" vertical="center"/>
    </xf>
    <xf numFmtId="0" fontId="11" fillId="5" borderId="20" xfId="0" applyFont="1" applyFill="1" applyBorder="1" applyAlignment="1">
      <alignment vertical="center"/>
    </xf>
    <xf numFmtId="0" fontId="11" fillId="5" borderId="43" xfId="0" applyFont="1" applyFill="1" applyBorder="1" applyAlignment="1">
      <alignment vertical="center"/>
    </xf>
    <xf numFmtId="0" fontId="11" fillId="5" borderId="44" xfId="0" applyFont="1" applyFill="1" applyBorder="1" applyAlignment="1">
      <alignment vertical="center"/>
    </xf>
    <xf numFmtId="0" fontId="11" fillId="5" borderId="21" xfId="0" applyFont="1" applyFill="1" applyBorder="1" applyAlignment="1">
      <alignment vertical="center"/>
    </xf>
    <xf numFmtId="0" fontId="18" fillId="3" borderId="23" xfId="0" applyFont="1" applyFill="1" applyBorder="1" applyAlignment="1">
      <alignment vertical="center"/>
    </xf>
    <xf numFmtId="0" fontId="18" fillId="2" borderId="8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0" fillId="0" borderId="22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11" fillId="0" borderId="0" xfId="0" applyFont="1" applyAlignment="1">
      <alignment horizontal="right"/>
    </xf>
    <xf numFmtId="0" fontId="18" fillId="0" borderId="29" xfId="0" applyFont="1" applyBorder="1"/>
    <xf numFmtId="0" fontId="18" fillId="0" borderId="1" xfId="0" applyFont="1" applyBorder="1"/>
    <xf numFmtId="0" fontId="18" fillId="0" borderId="2" xfId="0" applyFont="1" applyBorder="1"/>
    <xf numFmtId="0" fontId="16" fillId="0" borderId="18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22" xfId="0" applyFont="1" applyBorder="1"/>
    <xf numFmtId="0" fontId="16" fillId="0" borderId="29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8" fillId="0" borderId="49" xfId="0" applyFont="1" applyBorder="1"/>
    <xf numFmtId="2" fontId="16" fillId="0" borderId="18" xfId="0" applyNumberFormat="1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8" fillId="0" borderId="33" xfId="0" applyFont="1" applyBorder="1" applyAlignment="1">
      <alignment vertical="center"/>
    </xf>
    <xf numFmtId="0" fontId="18" fillId="0" borderId="49" xfId="0" applyFont="1" applyBorder="1" applyAlignment="1">
      <alignment vertical="center"/>
    </xf>
    <xf numFmtId="0" fontId="18" fillId="0" borderId="50" xfId="0" applyFont="1" applyBorder="1" applyAlignment="1">
      <alignment vertical="center"/>
    </xf>
    <xf numFmtId="0" fontId="16" fillId="0" borderId="19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22" xfId="0" applyFont="1" applyBorder="1" applyAlignment="1">
      <alignment vertical="center"/>
    </xf>
    <xf numFmtId="0" fontId="16" fillId="0" borderId="29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8" fillId="0" borderId="40" xfId="0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21" fillId="0" borderId="44" xfId="0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2" fillId="0" borderId="43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10" fontId="18" fillId="0" borderId="43" xfId="0" applyNumberFormat="1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2" borderId="11" xfId="0" applyFont="1" applyFill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8" fillId="0" borderId="29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16" fillId="0" borderId="18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8" fillId="0" borderId="52" xfId="0" applyFont="1" applyBorder="1" applyAlignment="1">
      <alignment vertical="center"/>
    </xf>
    <xf numFmtId="0" fontId="18" fillId="0" borderId="44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20" fillId="0" borderId="43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8" fillId="0" borderId="31" xfId="0" applyFont="1" applyBorder="1"/>
    <xf numFmtId="0" fontId="18" fillId="0" borderId="8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18" fillId="0" borderId="17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10" fontId="18" fillId="2" borderId="8" xfId="0" applyNumberFormat="1" applyFont="1" applyFill="1" applyBorder="1" applyAlignment="1">
      <alignment horizontal="center" vertical="center"/>
    </xf>
    <xf numFmtId="0" fontId="18" fillId="2" borderId="34" xfId="0" applyFont="1" applyFill="1" applyBorder="1" applyAlignment="1">
      <alignment horizontal="center" vertical="center"/>
    </xf>
    <xf numFmtId="0" fontId="18" fillId="2" borderId="35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8" fillId="2" borderId="36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center"/>
    </xf>
    <xf numFmtId="0" fontId="18" fillId="2" borderId="35" xfId="0" applyFont="1" applyFill="1" applyBorder="1" applyAlignment="1">
      <alignment vertical="center"/>
    </xf>
    <xf numFmtId="0" fontId="18" fillId="2" borderId="24" xfId="0" applyFont="1" applyFill="1" applyBorder="1" applyAlignment="1">
      <alignment vertical="center"/>
    </xf>
    <xf numFmtId="0" fontId="18" fillId="2" borderId="36" xfId="0" applyFont="1" applyFill="1" applyBorder="1" applyAlignment="1">
      <alignment vertical="center"/>
    </xf>
    <xf numFmtId="0" fontId="18" fillId="3" borderId="43" xfId="0" applyFont="1" applyFill="1" applyBorder="1" applyAlignment="1">
      <alignment horizontal="center" vertical="center"/>
    </xf>
    <xf numFmtId="0" fontId="18" fillId="3" borderId="21" xfId="0" applyFont="1" applyFill="1" applyBorder="1" applyAlignment="1">
      <alignment horizontal="center" vertical="center"/>
    </xf>
    <xf numFmtId="0" fontId="23" fillId="3" borderId="17" xfId="0" applyFont="1" applyFill="1" applyBorder="1" applyAlignment="1">
      <alignment horizontal="center" vertical="center"/>
    </xf>
    <xf numFmtId="0" fontId="18" fillId="3" borderId="51" xfId="0" applyNumberFormat="1" applyFont="1" applyFill="1" applyBorder="1" applyAlignment="1">
      <alignment horizontal="center" vertical="center"/>
    </xf>
    <xf numFmtId="0" fontId="18" fillId="3" borderId="27" xfId="0" applyNumberFormat="1" applyFont="1" applyFill="1" applyBorder="1" applyAlignment="1">
      <alignment horizontal="center" vertical="center"/>
    </xf>
    <xf numFmtId="0" fontId="18" fillId="3" borderId="42" xfId="0" applyNumberFormat="1" applyFont="1" applyFill="1" applyBorder="1" applyAlignment="1">
      <alignment horizontal="center" vertical="center"/>
    </xf>
    <xf numFmtId="0" fontId="19" fillId="0" borderId="13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1" fillId="0" borderId="2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8" fillId="3" borderId="23" xfId="0" applyFont="1" applyFill="1" applyBorder="1" applyAlignment="1">
      <alignment horizontal="center" vertical="center"/>
    </xf>
    <xf numFmtId="10" fontId="18" fillId="3" borderId="23" xfId="0" applyNumberFormat="1" applyFont="1" applyFill="1" applyBorder="1" applyAlignment="1">
      <alignment horizontal="center" vertical="center"/>
    </xf>
    <xf numFmtId="10" fontId="18" fillId="2" borderId="25" xfId="0" applyNumberFormat="1" applyFont="1" applyFill="1" applyBorder="1" applyAlignment="1">
      <alignment horizontal="center" vertical="center"/>
    </xf>
    <xf numFmtId="0" fontId="11" fillId="0" borderId="45" xfId="0" applyFont="1" applyBorder="1" applyAlignment="1">
      <alignment vertical="center"/>
    </xf>
    <xf numFmtId="0" fontId="11" fillId="0" borderId="53" xfId="0" applyFont="1" applyBorder="1" applyAlignment="1">
      <alignment vertical="center"/>
    </xf>
    <xf numFmtId="0" fontId="19" fillId="4" borderId="8" xfId="0" applyFont="1" applyFill="1" applyBorder="1" applyAlignment="1">
      <alignment vertical="center"/>
    </xf>
    <xf numFmtId="0" fontId="19" fillId="4" borderId="9" xfId="0" applyFont="1" applyFill="1" applyBorder="1" applyAlignment="1">
      <alignment vertical="center"/>
    </xf>
    <xf numFmtId="0" fontId="11" fillId="4" borderId="17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vertical="center"/>
    </xf>
    <xf numFmtId="0" fontId="11" fillId="4" borderId="17" xfId="0" applyFont="1" applyFill="1" applyBorder="1" applyAlignment="1">
      <alignment vertical="center"/>
    </xf>
    <xf numFmtId="0" fontId="11" fillId="4" borderId="8" xfId="0" applyFont="1" applyFill="1" applyBorder="1" applyAlignment="1">
      <alignment vertical="center"/>
    </xf>
    <xf numFmtId="0" fontId="11" fillId="4" borderId="10" xfId="0" applyFont="1" applyFill="1" applyBorder="1" applyAlignment="1">
      <alignment vertical="center"/>
    </xf>
    <xf numFmtId="0" fontId="19" fillId="0" borderId="23" xfId="0" applyFont="1" applyBorder="1" applyAlignment="1">
      <alignment horizontal="center" vertical="center"/>
    </xf>
    <xf numFmtId="0" fontId="19" fillId="0" borderId="14" xfId="0" applyFont="1" applyBorder="1" applyAlignment="1">
      <alignment horizontal="left" vertical="center"/>
    </xf>
    <xf numFmtId="0" fontId="19" fillId="0" borderId="14" xfId="0" applyFont="1" applyBorder="1" applyAlignment="1">
      <alignment horizontal="center" vertical="center"/>
    </xf>
    <xf numFmtId="0" fontId="19" fillId="0" borderId="23" xfId="0" applyFont="1" applyBorder="1" applyAlignment="1">
      <alignment vertical="center"/>
    </xf>
    <xf numFmtId="0" fontId="19" fillId="0" borderId="13" xfId="0" applyFont="1" applyBorder="1" applyAlignment="1">
      <alignment horizontal="left" vertical="center"/>
    </xf>
    <xf numFmtId="0" fontId="19" fillId="0" borderId="15" xfId="0" applyFont="1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0" fontId="11" fillId="0" borderId="22" xfId="0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0" fillId="0" borderId="8" xfId="0" applyFont="1" applyBorder="1" applyAlignment="1">
      <alignment vertical="center"/>
    </xf>
    <xf numFmtId="0" fontId="20" fillId="0" borderId="9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18" fillId="0" borderId="33" xfId="0" applyFont="1" applyBorder="1"/>
    <xf numFmtId="0" fontId="18" fillId="0" borderId="50" xfId="0" applyFont="1" applyBorder="1"/>
    <xf numFmtId="0" fontId="16" fillId="0" borderId="40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2" fontId="21" fillId="0" borderId="43" xfId="0" applyNumberFormat="1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8" fillId="0" borderId="40" xfId="0" applyFont="1" applyBorder="1"/>
    <xf numFmtId="0" fontId="18" fillId="0" borderId="5" xfId="0" applyFont="1" applyBorder="1"/>
    <xf numFmtId="0" fontId="18" fillId="0" borderId="26" xfId="0" applyFont="1" applyBorder="1" applyAlignment="1">
      <alignment vertical="center"/>
    </xf>
    <xf numFmtId="0" fontId="18" fillId="0" borderId="47" xfId="0" applyFont="1" applyBorder="1" applyAlignment="1">
      <alignment vertical="center"/>
    </xf>
    <xf numFmtId="166" fontId="18" fillId="0" borderId="43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10" fontId="18" fillId="0" borderId="2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2" borderId="26" xfId="0" applyFont="1" applyFill="1" applyBorder="1" applyAlignment="1">
      <alignment vertical="center"/>
    </xf>
    <xf numFmtId="0" fontId="18" fillId="2" borderId="27" xfId="0" applyFont="1" applyFill="1" applyBorder="1" applyAlignment="1">
      <alignment vertical="center"/>
    </xf>
    <xf numFmtId="0" fontId="18" fillId="2" borderId="42" xfId="0" applyFont="1" applyFill="1" applyBorder="1" applyAlignment="1">
      <alignment vertical="center"/>
    </xf>
    <xf numFmtId="0" fontId="18" fillId="2" borderId="44" xfId="0" applyFont="1" applyFill="1" applyBorder="1" applyAlignment="1">
      <alignment horizontal="center" vertical="center"/>
    </xf>
    <xf numFmtId="0" fontId="18" fillId="2" borderId="51" xfId="0" applyFont="1" applyFill="1" applyBorder="1" applyAlignment="1">
      <alignment horizontal="center" vertical="center"/>
    </xf>
    <xf numFmtId="0" fontId="18" fillId="2" borderId="47" xfId="0" applyFont="1" applyFill="1" applyBorder="1" applyAlignment="1">
      <alignment horizontal="center" vertical="center"/>
    </xf>
    <xf numFmtId="0" fontId="18" fillId="2" borderId="51" xfId="0" applyFont="1" applyFill="1" applyBorder="1" applyAlignment="1">
      <alignment vertical="center"/>
    </xf>
    <xf numFmtId="0" fontId="18" fillId="3" borderId="44" xfId="0" applyFont="1" applyFill="1" applyBorder="1" applyAlignment="1">
      <alignment vertical="center"/>
    </xf>
    <xf numFmtId="2" fontId="18" fillId="3" borderId="20" xfId="0" applyNumberFormat="1" applyFont="1" applyFill="1" applyBorder="1" applyAlignment="1">
      <alignment horizontal="center" vertical="center"/>
    </xf>
    <xf numFmtId="0" fontId="18" fillId="3" borderId="26" xfId="0" applyNumberFormat="1" applyFont="1" applyFill="1" applyBorder="1" applyAlignment="1">
      <alignment horizontal="center" vertical="center"/>
    </xf>
    <xf numFmtId="0" fontId="18" fillId="3" borderId="27" xfId="0" applyNumberFormat="1" applyFont="1" applyFill="1" applyBorder="1" applyAlignment="1">
      <alignment vertical="center"/>
    </xf>
    <xf numFmtId="0" fontId="18" fillId="3" borderId="42" xfId="0" applyNumberFormat="1" applyFont="1" applyFill="1" applyBorder="1" applyAlignment="1">
      <alignment vertical="center"/>
    </xf>
    <xf numFmtId="165" fontId="18" fillId="3" borderId="23" xfId="0" applyNumberFormat="1" applyFont="1" applyFill="1" applyBorder="1" applyAlignment="1">
      <alignment horizontal="center" vertical="center"/>
    </xf>
    <xf numFmtId="166" fontId="18" fillId="3" borderId="13" xfId="0" applyNumberFormat="1" applyFont="1" applyFill="1" applyBorder="1" applyAlignment="1">
      <alignment horizontal="center" vertical="center"/>
    </xf>
    <xf numFmtId="10" fontId="18" fillId="2" borderId="26" xfId="0" applyNumberFormat="1" applyFont="1" applyFill="1" applyBorder="1" applyAlignment="1">
      <alignment horizontal="center" vertical="center"/>
    </xf>
    <xf numFmtId="0" fontId="11" fillId="0" borderId="27" xfId="0" applyFont="1" applyBorder="1" applyAlignment="1">
      <alignment vertical="center"/>
    </xf>
    <xf numFmtId="0" fontId="11" fillId="0" borderId="42" xfId="0" applyFont="1" applyBorder="1" applyAlignment="1">
      <alignment vertical="center"/>
    </xf>
    <xf numFmtId="0" fontId="18" fillId="0" borderId="58" xfId="0" applyFont="1" applyBorder="1" applyAlignment="1">
      <alignment horizontal="center"/>
    </xf>
    <xf numFmtId="0" fontId="18" fillId="7" borderId="59" xfId="0" applyFont="1" applyFill="1" applyBorder="1" applyAlignment="1">
      <alignment horizontal="center"/>
    </xf>
    <xf numFmtId="0" fontId="18" fillId="7" borderId="61" xfId="0" applyFont="1" applyFill="1" applyBorder="1" applyAlignment="1">
      <alignment horizontal="center"/>
    </xf>
    <xf numFmtId="0" fontId="18" fillId="0" borderId="56" xfId="0" applyFont="1" applyBorder="1" applyAlignment="1">
      <alignment horizontal="center"/>
    </xf>
    <xf numFmtId="9" fontId="18" fillId="0" borderId="56" xfId="0" applyNumberFormat="1" applyFont="1" applyBorder="1" applyAlignment="1">
      <alignment horizontal="center"/>
    </xf>
    <xf numFmtId="0" fontId="18" fillId="0" borderId="59" xfId="0" applyFont="1" applyBorder="1" applyAlignment="1">
      <alignment horizontal="center"/>
    </xf>
    <xf numFmtId="0" fontId="18" fillId="0" borderId="61" xfId="0" applyFont="1" applyBorder="1" applyAlignment="1">
      <alignment horizontal="center"/>
    </xf>
    <xf numFmtId="0" fontId="18" fillId="7" borderId="58" xfId="0" applyFont="1" applyFill="1" applyBorder="1" applyAlignment="1">
      <alignment horizontal="center"/>
    </xf>
    <xf numFmtId="0" fontId="18" fillId="0" borderId="60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7" borderId="1" xfId="0" applyFont="1" applyFill="1" applyBorder="1" applyAlignment="1">
      <alignment horizontal="center"/>
    </xf>
    <xf numFmtId="0" fontId="18" fillId="7" borderId="2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7" borderId="29" xfId="0" applyFont="1" applyFill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3" borderId="29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18" fillId="3" borderId="33" xfId="0" applyFont="1" applyFill="1" applyBorder="1" applyAlignment="1">
      <alignment horizontal="center"/>
    </xf>
    <xf numFmtId="0" fontId="18" fillId="3" borderId="30" xfId="0" applyFont="1" applyFill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57" xfId="0" applyFont="1" applyBorder="1" applyAlignment="1">
      <alignment horizontal="center"/>
    </xf>
    <xf numFmtId="2" fontId="18" fillId="0" borderId="18" xfId="0" applyNumberFormat="1" applyFont="1" applyBorder="1" applyAlignment="1">
      <alignment horizontal="center"/>
    </xf>
    <xf numFmtId="2" fontId="18" fillId="0" borderId="49" xfId="0" applyNumberFormat="1" applyFont="1" applyBorder="1" applyAlignment="1">
      <alignment horizontal="center"/>
    </xf>
    <xf numFmtId="2" fontId="18" fillId="0" borderId="64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8" fillId="0" borderId="65" xfId="0" applyFont="1" applyBorder="1" applyAlignment="1">
      <alignment horizontal="center"/>
    </xf>
    <xf numFmtId="0" fontId="18" fillId="0" borderId="66" xfId="0" applyFont="1" applyBorder="1" applyAlignment="1">
      <alignment horizontal="center"/>
    </xf>
    <xf numFmtId="0" fontId="18" fillId="0" borderId="67" xfId="0" applyFont="1" applyBorder="1" applyAlignment="1">
      <alignment horizontal="center"/>
    </xf>
    <xf numFmtId="2" fontId="18" fillId="0" borderId="55" xfId="0" applyNumberFormat="1" applyFont="1" applyBorder="1" applyAlignment="1">
      <alignment horizontal="center"/>
    </xf>
    <xf numFmtId="2" fontId="18" fillId="0" borderId="62" xfId="0" applyNumberFormat="1" applyFont="1" applyBorder="1" applyAlignment="1">
      <alignment horizontal="center"/>
    </xf>
    <xf numFmtId="2" fontId="18" fillId="0" borderId="63" xfId="0" applyNumberFormat="1" applyFont="1" applyBorder="1" applyAlignment="1">
      <alignment horizontal="center"/>
    </xf>
    <xf numFmtId="165" fontId="18" fillId="0" borderId="57" xfId="0" applyNumberFormat="1" applyFont="1" applyBorder="1" applyAlignment="1">
      <alignment horizontal="center"/>
    </xf>
    <xf numFmtId="165" fontId="18" fillId="0" borderId="55" xfId="0" applyNumberFormat="1" applyFont="1" applyBorder="1" applyAlignment="1">
      <alignment horizontal="center"/>
    </xf>
    <xf numFmtId="165" fontId="18" fillId="0" borderId="62" xfId="0" applyNumberFormat="1" applyFont="1" applyBorder="1" applyAlignment="1">
      <alignment horizontal="center"/>
    </xf>
    <xf numFmtId="2" fontId="18" fillId="0" borderId="43" xfId="0" applyNumberFormat="1" applyFont="1" applyBorder="1" applyAlignment="1">
      <alignment horizontal="center"/>
    </xf>
    <xf numFmtId="2" fontId="18" fillId="0" borderId="15" xfId="0" applyNumberFormat="1" applyFont="1" applyBorder="1" applyAlignment="1">
      <alignment horizontal="center"/>
    </xf>
    <xf numFmtId="2" fontId="18" fillId="0" borderId="0" xfId="0" applyNumberFormat="1" applyFont="1" applyAlignment="1">
      <alignment horizontal="center"/>
    </xf>
    <xf numFmtId="0" fontId="18" fillId="0" borderId="43" xfId="0" applyFont="1" applyBorder="1" applyAlignment="1">
      <alignment horizontal="center"/>
    </xf>
    <xf numFmtId="165" fontId="18" fillId="0" borderId="15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5" fontId="18" fillId="0" borderId="0" xfId="0" applyNumberFormat="1" applyFont="1" applyBorder="1" applyAlignment="1">
      <alignment horizontal="center"/>
    </xf>
    <xf numFmtId="2" fontId="18" fillId="0" borderId="9" xfId="0" applyNumberFormat="1" applyFont="1" applyBorder="1" applyAlignment="1">
      <alignment horizontal="center"/>
    </xf>
    <xf numFmtId="164" fontId="18" fillId="0" borderId="17" xfId="0" applyNumberFormat="1" applyFont="1" applyBorder="1" applyAlignment="1">
      <alignment horizontal="center"/>
    </xf>
    <xf numFmtId="164" fontId="18" fillId="0" borderId="9" xfId="0" applyNumberFormat="1" applyFont="1" applyBorder="1" applyAlignment="1">
      <alignment horizontal="center"/>
    </xf>
    <xf numFmtId="2" fontId="18" fillId="0" borderId="17" xfId="0" applyNumberFormat="1" applyFont="1" applyBorder="1" applyAlignment="1">
      <alignment horizontal="center"/>
    </xf>
    <xf numFmtId="2" fontId="18" fillId="0" borderId="20" xfId="0" applyNumberFormat="1" applyFont="1" applyBorder="1" applyAlignment="1">
      <alignment horizontal="center"/>
    </xf>
    <xf numFmtId="164" fontId="18" fillId="0" borderId="23" xfId="0" applyNumberFormat="1" applyFont="1" applyBorder="1" applyAlignment="1">
      <alignment horizontal="center"/>
    </xf>
    <xf numFmtId="2" fontId="18" fillId="0" borderId="14" xfId="0" applyNumberFormat="1" applyFont="1" applyBorder="1" applyAlignment="1">
      <alignment horizontal="center"/>
    </xf>
    <xf numFmtId="164" fontId="18" fillId="0" borderId="43" xfId="0" applyNumberFormat="1" applyFont="1" applyBorder="1" applyAlignment="1">
      <alignment horizontal="center"/>
    </xf>
    <xf numFmtId="164" fontId="18" fillId="0" borderId="21" xfId="0" applyNumberFormat="1" applyFont="1" applyBorder="1" applyAlignment="1">
      <alignment horizontal="center"/>
    </xf>
    <xf numFmtId="2" fontId="18" fillId="0" borderId="23" xfId="0" applyNumberFormat="1" applyFont="1" applyBorder="1" applyAlignment="1">
      <alignment horizontal="center"/>
    </xf>
    <xf numFmtId="0" fontId="20" fillId="0" borderId="0" xfId="0" applyFont="1"/>
    <xf numFmtId="0" fontId="20" fillId="0" borderId="1" xfId="0" applyFont="1" applyBorder="1"/>
    <xf numFmtId="0" fontId="18" fillId="0" borderId="0" xfId="0" applyFont="1"/>
    <xf numFmtId="0" fontId="18" fillId="0" borderId="44" xfId="0" applyFont="1" applyBorder="1"/>
    <xf numFmtId="0" fontId="18" fillId="0" borderId="20" xfId="0" applyFont="1" applyBorder="1"/>
    <xf numFmtId="0" fontId="18" fillId="0" borderId="21" xfId="0" applyFont="1" applyBorder="1"/>
    <xf numFmtId="0" fontId="18" fillId="0" borderId="43" xfId="0" applyFont="1" applyBorder="1"/>
    <xf numFmtId="0" fontId="18" fillId="0" borderId="44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8" fillId="0" borderId="22" xfId="0" applyFont="1" applyBorder="1"/>
    <xf numFmtId="0" fontId="18" fillId="7" borderId="20" xfId="0" applyFont="1" applyFill="1" applyBorder="1"/>
    <xf numFmtId="0" fontId="18" fillId="7" borderId="43" xfId="0" applyFont="1" applyFill="1" applyBorder="1"/>
    <xf numFmtId="0" fontId="18" fillId="0" borderId="0" xfId="0" applyFont="1" applyBorder="1"/>
    <xf numFmtId="0" fontId="18" fillId="0" borderId="11" xfId="0" applyFont="1" applyBorder="1" applyAlignment="1">
      <alignment horizontal="center"/>
    </xf>
    <xf numFmtId="0" fontId="18" fillId="7" borderId="0" xfId="0" applyFont="1" applyFill="1" applyBorder="1" applyAlignment="1">
      <alignment horizontal="center"/>
    </xf>
    <xf numFmtId="0" fontId="18" fillId="7" borderId="43" xfId="0" applyFont="1" applyFill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44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18" fillId="2" borderId="43" xfId="0" applyFont="1" applyFill="1" applyBorder="1" applyAlignment="1">
      <alignment horizontal="center"/>
    </xf>
    <xf numFmtId="9" fontId="18" fillId="3" borderId="56" xfId="0" applyNumberFormat="1" applyFont="1" applyFill="1" applyBorder="1" applyAlignment="1">
      <alignment horizontal="center"/>
    </xf>
    <xf numFmtId="165" fontId="18" fillId="0" borderId="18" xfId="0" applyNumberFormat="1" applyFont="1" applyBorder="1" applyAlignment="1">
      <alignment horizontal="center"/>
    </xf>
    <xf numFmtId="165" fontId="18" fillId="0" borderId="49" xfId="0" applyNumberFormat="1" applyFont="1" applyBorder="1" applyAlignment="1">
      <alignment horizontal="center"/>
    </xf>
    <xf numFmtId="164" fontId="18" fillId="0" borderId="64" xfId="0" applyNumberFormat="1" applyFont="1" applyBorder="1" applyAlignment="1">
      <alignment horizontal="center"/>
    </xf>
    <xf numFmtId="165" fontId="18" fillId="0" borderId="0" xfId="0" applyNumberFormat="1" applyFont="1" applyAlignment="1">
      <alignment horizontal="center"/>
    </xf>
    <xf numFmtId="165" fontId="18" fillId="0" borderId="65" xfId="0" applyNumberFormat="1" applyFont="1" applyBorder="1" applyAlignment="1">
      <alignment horizontal="center"/>
    </xf>
    <xf numFmtId="165" fontId="18" fillId="0" borderId="66" xfId="0" applyNumberFormat="1" applyFont="1" applyBorder="1" applyAlignment="1">
      <alignment horizontal="center"/>
    </xf>
    <xf numFmtId="165" fontId="18" fillId="0" borderId="67" xfId="0" applyNumberFormat="1" applyFont="1" applyBorder="1" applyAlignment="1">
      <alignment horizontal="center"/>
    </xf>
    <xf numFmtId="164" fontId="18" fillId="0" borderId="67" xfId="0" applyNumberFormat="1" applyFont="1" applyBorder="1" applyAlignment="1">
      <alignment horizontal="center"/>
    </xf>
    <xf numFmtId="164" fontId="18" fillId="0" borderId="66" xfId="0" applyNumberFormat="1" applyFont="1" applyBorder="1" applyAlignment="1">
      <alignment horizontal="center"/>
    </xf>
    <xf numFmtId="164" fontId="18" fillId="0" borderId="63" xfId="0" applyNumberFormat="1" applyFont="1" applyBorder="1" applyAlignment="1">
      <alignment horizontal="center"/>
    </xf>
    <xf numFmtId="165" fontId="18" fillId="0" borderId="43" xfId="0" applyNumberFormat="1" applyFont="1" applyBorder="1" applyAlignment="1">
      <alignment horizontal="center"/>
    </xf>
    <xf numFmtId="165" fontId="18" fillId="0" borderId="17" xfId="0" applyNumberFormat="1" applyFont="1" applyBorder="1" applyAlignment="1">
      <alignment horizontal="center"/>
    </xf>
    <xf numFmtId="165" fontId="18" fillId="0" borderId="9" xfId="0" applyNumberFormat="1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165" fontId="18" fillId="0" borderId="20" xfId="0" applyNumberFormat="1" applyFont="1" applyBorder="1" applyAlignment="1">
      <alignment horizontal="center"/>
    </xf>
    <xf numFmtId="165" fontId="18" fillId="0" borderId="23" xfId="0" applyNumberFormat="1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7" fillId="0" borderId="20" xfId="0" applyFont="1" applyBorder="1"/>
    <xf numFmtId="0" fontId="17" fillId="0" borderId="43" xfId="0" applyFont="1" applyBorder="1"/>
    <xf numFmtId="0" fontId="17" fillId="0" borderId="1" xfId="0" applyFont="1" applyBorder="1"/>
    <xf numFmtId="0" fontId="24" fillId="0" borderId="7" xfId="0" applyFont="1" applyBorder="1" applyAlignment="1">
      <alignment horizontal="center" vertical="center"/>
    </xf>
    <xf numFmtId="0" fontId="17" fillId="3" borderId="44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43" xfId="0" applyFont="1" applyBorder="1" applyAlignment="1">
      <alignment horizontal="center" vertical="center"/>
    </xf>
    <xf numFmtId="0" fontId="16" fillId="0" borderId="20" xfId="0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6" fillId="0" borderId="44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17" fillId="3" borderId="11" xfId="0" applyFont="1" applyFill="1" applyBorder="1" applyAlignment="1">
      <alignment vertical="center"/>
    </xf>
    <xf numFmtId="0" fontId="17" fillId="3" borderId="0" xfId="0" applyFont="1" applyFill="1" applyBorder="1" applyAlignment="1">
      <alignment vertical="center"/>
    </xf>
    <xf numFmtId="0" fontId="17" fillId="2" borderId="0" xfId="0" applyFont="1" applyFill="1" applyAlignment="1">
      <alignment horizontal="left"/>
    </xf>
    <xf numFmtId="0" fontId="17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7" fillId="3" borderId="43" xfId="0" applyFont="1" applyFill="1" applyBorder="1" applyAlignment="1">
      <alignment vertical="center"/>
    </xf>
    <xf numFmtId="0" fontId="17" fillId="5" borderId="44" xfId="0" applyFont="1" applyFill="1" applyBorder="1" applyAlignment="1">
      <alignment vertical="center"/>
    </xf>
    <xf numFmtId="0" fontId="17" fillId="5" borderId="20" xfId="0" applyFont="1" applyFill="1" applyBorder="1" applyAlignment="1">
      <alignment vertical="center"/>
    </xf>
    <xf numFmtId="0" fontId="16" fillId="5" borderId="43" xfId="0" applyFont="1" applyFill="1" applyBorder="1" applyAlignment="1">
      <alignment horizontal="center" vertical="center"/>
    </xf>
    <xf numFmtId="0" fontId="16" fillId="5" borderId="20" xfId="0" applyFont="1" applyFill="1" applyBorder="1" applyAlignment="1">
      <alignment vertical="center"/>
    </xf>
    <xf numFmtId="0" fontId="16" fillId="5" borderId="43" xfId="0" applyFont="1" applyFill="1" applyBorder="1" applyAlignment="1">
      <alignment vertical="center"/>
    </xf>
    <xf numFmtId="0" fontId="16" fillId="5" borderId="44" xfId="0" applyFont="1" applyFill="1" applyBorder="1" applyAlignment="1">
      <alignment vertical="center"/>
    </xf>
    <xf numFmtId="0" fontId="16" fillId="5" borderId="21" xfId="0" applyFont="1" applyFill="1" applyBorder="1" applyAlignment="1">
      <alignment vertical="center"/>
    </xf>
    <xf numFmtId="0" fontId="17" fillId="2" borderId="8" xfId="0" applyFont="1" applyFill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16" fillId="0" borderId="17" xfId="0" applyFont="1" applyBorder="1" applyAlignment="1">
      <alignment horizontal="center" vertical="center"/>
    </xf>
    <xf numFmtId="0" fontId="16" fillId="0" borderId="9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7" fillId="2" borderId="0" xfId="0" applyFont="1" applyFill="1" applyBorder="1" applyAlignment="1">
      <alignment horizontal="center"/>
    </xf>
    <xf numFmtId="16" fontId="17" fillId="2" borderId="0" xfId="0" applyNumberFormat="1" applyFont="1" applyFill="1" applyBorder="1" applyAlignment="1">
      <alignment horizontal="center"/>
    </xf>
    <xf numFmtId="0" fontId="17" fillId="0" borderId="29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6" fillId="2" borderId="0" xfId="0" applyFont="1" applyFill="1" applyBorder="1" applyAlignment="1">
      <alignment horizontal="center"/>
    </xf>
    <xf numFmtId="0" fontId="17" fillId="0" borderId="33" xfId="0" applyFont="1" applyBorder="1" applyAlignment="1">
      <alignment vertical="center"/>
    </xf>
    <xf numFmtId="0" fontId="17" fillId="0" borderId="49" xfId="0" applyFont="1" applyBorder="1" applyAlignment="1">
      <alignment vertical="center"/>
    </xf>
    <xf numFmtId="0" fontId="17" fillId="0" borderId="50" xfId="0" applyFont="1" applyBorder="1" applyAlignment="1">
      <alignment vertical="center"/>
    </xf>
    <xf numFmtId="0" fontId="17" fillId="0" borderId="33" xfId="0" applyFont="1" applyBorder="1"/>
    <xf numFmtId="0" fontId="17" fillId="0" borderId="49" xfId="0" applyFont="1" applyBorder="1"/>
    <xf numFmtId="0" fontId="17" fillId="0" borderId="50" xfId="0" applyFont="1" applyBorder="1"/>
    <xf numFmtId="0" fontId="25" fillId="0" borderId="44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4" fillId="0" borderId="43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10" fontId="17" fillId="0" borderId="43" xfId="0" applyNumberFormat="1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3" borderId="23" xfId="0" applyFont="1" applyFill="1" applyBorder="1" applyAlignment="1">
      <alignment vertical="center"/>
    </xf>
    <xf numFmtId="0" fontId="17" fillId="2" borderId="11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29" xfId="0" applyFont="1" applyBorder="1"/>
    <xf numFmtId="0" fontId="17" fillId="0" borderId="2" xfId="0" applyFont="1" applyBorder="1"/>
    <xf numFmtId="0" fontId="17" fillId="0" borderId="40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43" xfId="0" applyFont="1" applyBorder="1" applyAlignment="1">
      <alignment horizontal="center" vertical="center"/>
    </xf>
    <xf numFmtId="0" fontId="17" fillId="0" borderId="31" xfId="0" applyFont="1" applyBorder="1"/>
    <xf numFmtId="0" fontId="17" fillId="0" borderId="8" xfId="0" applyFont="1" applyBorder="1" applyAlignment="1">
      <alignment vertical="center"/>
    </xf>
    <xf numFmtId="0" fontId="17" fillId="0" borderId="17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0" fontId="17" fillId="2" borderId="8" xfId="0" applyNumberFormat="1" applyFont="1" applyFill="1" applyBorder="1" applyAlignment="1">
      <alignment horizontal="center" vertical="center"/>
    </xf>
    <xf numFmtId="0" fontId="17" fillId="2" borderId="34" xfId="0" applyFont="1" applyFill="1" applyBorder="1" applyAlignment="1">
      <alignment horizontal="center" vertical="center"/>
    </xf>
    <xf numFmtId="0" fontId="17" fillId="2" borderId="35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7" fillId="2" borderId="36" xfId="0" applyFont="1" applyFill="1" applyBorder="1" applyAlignment="1">
      <alignment horizontal="center" vertical="center"/>
    </xf>
    <xf numFmtId="0" fontId="17" fillId="3" borderId="51" xfId="0" applyNumberFormat="1" applyFont="1" applyFill="1" applyBorder="1" applyAlignment="1">
      <alignment horizontal="center" vertical="center"/>
    </xf>
    <xf numFmtId="0" fontId="17" fillId="3" borderId="27" xfId="0" applyNumberFormat="1" applyFont="1" applyFill="1" applyBorder="1" applyAlignment="1">
      <alignment horizontal="center" vertical="center"/>
    </xf>
    <xf numFmtId="0" fontId="17" fillId="3" borderId="42" xfId="0" applyNumberFormat="1" applyFont="1" applyFill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2" fontId="17" fillId="3" borderId="23" xfId="0" applyNumberFormat="1" applyFont="1" applyFill="1" applyBorder="1" applyAlignment="1">
      <alignment horizontal="center" vertical="center"/>
    </xf>
    <xf numFmtId="10" fontId="17" fillId="3" borderId="23" xfId="0" applyNumberFormat="1" applyFont="1" applyFill="1" applyBorder="1" applyAlignment="1">
      <alignment horizontal="center" vertical="center"/>
    </xf>
    <xf numFmtId="10" fontId="17" fillId="2" borderId="25" xfId="0" applyNumberFormat="1" applyFont="1" applyFill="1" applyBorder="1" applyAlignment="1">
      <alignment horizontal="center" vertical="center"/>
    </xf>
    <xf numFmtId="0" fontId="16" fillId="0" borderId="45" xfId="0" applyFont="1" applyBorder="1" applyAlignment="1">
      <alignment vertical="center"/>
    </xf>
    <xf numFmtId="0" fontId="16" fillId="0" borderId="53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7" fillId="0" borderId="40" xfId="0" applyFont="1" applyBorder="1"/>
    <xf numFmtId="0" fontId="17" fillId="0" borderId="5" xfId="0" applyFont="1" applyBorder="1"/>
    <xf numFmtId="0" fontId="17" fillId="0" borderId="26" xfId="0" applyFont="1" applyBorder="1" applyAlignment="1">
      <alignment vertical="center"/>
    </xf>
    <xf numFmtId="0" fontId="17" fillId="0" borderId="47" xfId="0" applyFont="1" applyBorder="1" applyAlignment="1">
      <alignment vertical="center"/>
    </xf>
    <xf numFmtId="166" fontId="17" fillId="0" borderId="43" xfId="0" applyNumberFormat="1" applyFont="1" applyBorder="1" applyAlignment="1">
      <alignment horizontal="center" vertical="center"/>
    </xf>
    <xf numFmtId="0" fontId="17" fillId="2" borderId="35" xfId="0" applyFont="1" applyFill="1" applyBorder="1" applyAlignment="1">
      <alignment vertical="center"/>
    </xf>
    <xf numFmtId="0" fontId="17" fillId="2" borderId="34" xfId="0" applyFont="1" applyFill="1" applyBorder="1" applyAlignment="1">
      <alignment vertical="center"/>
    </xf>
    <xf numFmtId="0" fontId="17" fillId="2" borderId="36" xfId="0" applyFont="1" applyFill="1" applyBorder="1" applyAlignment="1">
      <alignment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vertical="center"/>
    </xf>
    <xf numFmtId="2" fontId="17" fillId="3" borderId="21" xfId="0" applyNumberFormat="1" applyFont="1" applyFill="1" applyBorder="1" applyAlignment="1">
      <alignment horizontal="center" vertical="center"/>
    </xf>
    <xf numFmtId="0" fontId="17" fillId="6" borderId="0" xfId="0" applyFont="1" applyFill="1" applyAlignment="1">
      <alignment horizontal="center"/>
    </xf>
    <xf numFmtId="0" fontId="17" fillId="3" borderId="23" xfId="0" applyFont="1" applyFill="1" applyBorder="1" applyAlignment="1">
      <alignment horizontal="center" vertical="center"/>
    </xf>
    <xf numFmtId="166" fontId="17" fillId="3" borderId="13" xfId="0" applyNumberFormat="1" applyFont="1" applyFill="1" applyBorder="1" applyAlignment="1">
      <alignment horizontal="center" vertical="center"/>
    </xf>
    <xf numFmtId="10" fontId="17" fillId="2" borderId="45" xfId="0" applyNumberFormat="1" applyFont="1" applyFill="1" applyBorder="1" applyAlignment="1">
      <alignment horizontal="center" vertical="center"/>
    </xf>
    <xf numFmtId="0" fontId="16" fillId="0" borderId="54" xfId="0" applyFont="1" applyBorder="1" applyAlignment="1">
      <alignment vertic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66FF99"/>
      <color rgb="FFFFCCFF"/>
      <color rgb="FFFF00FF"/>
      <color rgb="FF66CCFF"/>
      <color rgb="FFCCFF66"/>
      <color rgb="FFFFCC66"/>
      <color rgb="FF9933FF"/>
      <color rgb="FFCCFFCC"/>
      <color rgb="FF99CCFF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pageSetUpPr fitToPage="1"/>
  </sheetPr>
  <dimension ref="A2:AC56"/>
  <sheetViews>
    <sheetView tabSelected="1" showWhiteSpace="0" zoomScale="75" zoomScaleNormal="75" workbookViewId="0">
      <selection activeCell="I55" sqref="I55"/>
    </sheetView>
  </sheetViews>
  <sheetFormatPr defaultRowHeight="15.75" x14ac:dyDescent="0.25"/>
  <cols>
    <col min="1" max="1" width="9.140625" style="403"/>
    <col min="2" max="2" width="22.28515625" style="709" customWidth="1"/>
    <col min="3" max="3" width="5.7109375" style="709" customWidth="1"/>
    <col min="4" max="4" width="24.5703125" style="709" customWidth="1"/>
    <col min="5" max="5" width="9.42578125" style="709" customWidth="1"/>
    <col min="6" max="8" width="10.7109375" style="709" customWidth="1"/>
    <col min="9" max="9" width="16.28515625" style="709" customWidth="1"/>
    <col min="10" max="10" width="12.5703125" style="709" customWidth="1"/>
    <col min="11" max="14" width="10.7109375" style="709" customWidth="1"/>
    <col min="15" max="15" width="12.28515625" style="709" customWidth="1"/>
    <col min="16" max="18" width="10.7109375" style="709" customWidth="1"/>
    <col min="19" max="26" width="5.7109375" style="709" customWidth="1"/>
    <col min="27" max="27" width="8.7109375" style="709" customWidth="1"/>
    <col min="28" max="28" width="8.7109375" style="710" customWidth="1"/>
    <col min="29" max="29" width="8.140625" style="710" customWidth="1"/>
    <col min="30" max="32" width="6.7109375" style="403" customWidth="1"/>
    <col min="33" max="16384" width="9.140625" style="403"/>
  </cols>
  <sheetData>
    <row r="2" spans="1:29" ht="16.5" thickBot="1" x14ac:dyDescent="0.3"/>
    <row r="3" spans="1:29" ht="16.5" thickBot="1" x14ac:dyDescent="0.3">
      <c r="B3" s="404" t="s">
        <v>136</v>
      </c>
      <c r="C3" s="405"/>
      <c r="D3" s="405"/>
      <c r="E3" s="711"/>
      <c r="F3" s="712"/>
      <c r="G3" s="712"/>
      <c r="H3" s="712"/>
      <c r="I3" s="713"/>
      <c r="J3" s="713"/>
      <c r="K3" s="714"/>
      <c r="L3" s="712"/>
      <c r="M3" s="712"/>
      <c r="N3" s="712"/>
      <c r="O3" s="714"/>
      <c r="P3" s="712"/>
      <c r="Q3" s="712"/>
      <c r="R3" s="715"/>
    </row>
    <row r="4" spans="1:29" ht="16.5" thickBot="1" x14ac:dyDescent="0.3">
      <c r="B4" s="716" t="s">
        <v>137</v>
      </c>
      <c r="C4" s="717"/>
      <c r="D4" s="717"/>
      <c r="E4" s="428" t="s">
        <v>21</v>
      </c>
      <c r="F4" s="429"/>
      <c r="G4" s="430" t="s">
        <v>26</v>
      </c>
      <c r="H4" s="431"/>
      <c r="I4" s="432" t="s">
        <v>27</v>
      </c>
      <c r="J4" s="432"/>
      <c r="K4" s="433"/>
      <c r="L4" s="431" t="s">
        <v>34</v>
      </c>
      <c r="M4" s="431"/>
      <c r="N4" s="431"/>
      <c r="O4" s="434" t="s">
        <v>33</v>
      </c>
      <c r="P4" s="431"/>
      <c r="Q4" s="431"/>
      <c r="R4" s="435"/>
      <c r="S4" s="718"/>
      <c r="T4" s="718"/>
      <c r="U4" s="718"/>
      <c r="V4" s="718"/>
      <c r="W4" s="719"/>
      <c r="X4" s="719"/>
      <c r="Y4" s="719"/>
      <c r="Z4" s="719"/>
      <c r="AA4" s="719"/>
      <c r="AB4" s="720"/>
      <c r="AC4" s="720"/>
    </row>
    <row r="5" spans="1:29" ht="16.5" thickBot="1" x14ac:dyDescent="0.3">
      <c r="B5" s="721" t="s">
        <v>51</v>
      </c>
      <c r="C5" s="407"/>
      <c r="D5" s="405"/>
      <c r="E5" s="439" t="s">
        <v>22</v>
      </c>
      <c r="F5" s="440" t="s">
        <v>23</v>
      </c>
      <c r="G5" s="441" t="s">
        <v>24</v>
      </c>
      <c r="H5" s="442" t="s">
        <v>25</v>
      </c>
      <c r="I5" s="439" t="s">
        <v>28</v>
      </c>
      <c r="J5" s="443"/>
      <c r="K5" s="444" t="s">
        <v>43</v>
      </c>
      <c r="L5" s="445" t="s">
        <v>37</v>
      </c>
      <c r="M5" s="445" t="s">
        <v>38</v>
      </c>
      <c r="N5" s="445" t="s">
        <v>39</v>
      </c>
      <c r="O5" s="444" t="s">
        <v>35</v>
      </c>
      <c r="P5" s="445" t="s">
        <v>36</v>
      </c>
      <c r="Q5" s="445" t="s">
        <v>42</v>
      </c>
      <c r="R5" s="446" t="s">
        <v>41</v>
      </c>
      <c r="S5" s="718"/>
      <c r="T5" s="718"/>
      <c r="U5" s="718"/>
      <c r="V5" s="718"/>
      <c r="W5" s="719"/>
      <c r="X5" s="719"/>
      <c r="Y5" s="719"/>
      <c r="Z5" s="719"/>
      <c r="AA5" s="719"/>
      <c r="AB5" s="720"/>
      <c r="AC5" s="720"/>
    </row>
    <row r="6" spans="1:29" ht="16.5" thickBot="1" x14ac:dyDescent="0.3">
      <c r="B6" s="722" t="s">
        <v>83</v>
      </c>
      <c r="C6" s="722"/>
      <c r="D6" s="723"/>
      <c r="E6" s="724"/>
      <c r="F6" s="725"/>
      <c r="G6" s="725"/>
      <c r="H6" s="725"/>
      <c r="I6" s="726"/>
      <c r="J6" s="726"/>
      <c r="K6" s="727"/>
      <c r="L6" s="725"/>
      <c r="M6" s="725"/>
      <c r="N6" s="725"/>
      <c r="O6" s="727"/>
      <c r="P6" s="725"/>
      <c r="Q6" s="725"/>
      <c r="R6" s="728"/>
      <c r="S6" s="719"/>
      <c r="T6" s="719"/>
      <c r="U6" s="719"/>
      <c r="V6" s="719"/>
      <c r="W6" s="719"/>
      <c r="X6" s="719"/>
      <c r="Y6" s="719"/>
      <c r="Z6" s="719"/>
      <c r="AA6" s="719"/>
      <c r="AB6" s="720"/>
      <c r="AC6" s="720"/>
    </row>
    <row r="7" spans="1:29" ht="16.5" thickBot="1" x14ac:dyDescent="0.3">
      <c r="B7" s="721" t="s">
        <v>8</v>
      </c>
      <c r="C7" s="729"/>
      <c r="D7" s="730"/>
      <c r="E7" s="731"/>
      <c r="F7" s="732"/>
      <c r="G7" s="732"/>
      <c r="H7" s="732"/>
      <c r="I7" s="733"/>
      <c r="J7" s="733"/>
      <c r="K7" s="734"/>
      <c r="L7" s="732"/>
      <c r="M7" s="732"/>
      <c r="N7" s="732"/>
      <c r="O7" s="734"/>
      <c r="P7" s="732"/>
      <c r="Q7" s="732"/>
      <c r="R7" s="735"/>
      <c r="S7" s="736"/>
      <c r="T7" s="736"/>
      <c r="U7" s="736"/>
      <c r="V7" s="736"/>
      <c r="W7" s="736"/>
      <c r="X7" s="736"/>
      <c r="Y7" s="736"/>
      <c r="Z7" s="736"/>
      <c r="AA7" s="736"/>
      <c r="AB7" s="737"/>
      <c r="AC7" s="736"/>
    </row>
    <row r="8" spans="1:29" x14ac:dyDescent="0.25">
      <c r="A8" s="403">
        <v>264</v>
      </c>
      <c r="B8" s="738" t="s">
        <v>103</v>
      </c>
      <c r="C8" s="739"/>
      <c r="D8" s="740"/>
      <c r="E8" s="513">
        <v>215</v>
      </c>
      <c r="F8" s="707">
        <v>6.1</v>
      </c>
      <c r="G8" s="485">
        <v>4.1399999999999997</v>
      </c>
      <c r="H8" s="486">
        <v>43.89</v>
      </c>
      <c r="I8" s="513">
        <v>201.6</v>
      </c>
      <c r="J8" s="483"/>
      <c r="K8" s="484">
        <v>0.13600000000000001</v>
      </c>
      <c r="L8" s="485">
        <v>1.1200000000000001</v>
      </c>
      <c r="M8" s="485">
        <v>20.64</v>
      </c>
      <c r="N8" s="486">
        <v>10.32</v>
      </c>
      <c r="O8" s="484">
        <v>150.72999999999999</v>
      </c>
      <c r="P8" s="485">
        <v>208.03</v>
      </c>
      <c r="Q8" s="485">
        <v>40.72</v>
      </c>
      <c r="R8" s="487">
        <v>1.99</v>
      </c>
      <c r="S8" s="736"/>
      <c r="T8" s="736"/>
      <c r="U8" s="736"/>
      <c r="V8" s="736"/>
      <c r="W8" s="736"/>
      <c r="X8" s="736"/>
      <c r="Y8" s="736"/>
      <c r="Z8" s="736"/>
      <c r="AA8" s="736"/>
      <c r="AB8" s="741"/>
      <c r="AC8" s="741"/>
    </row>
    <row r="9" spans="1:29" x14ac:dyDescent="0.25">
      <c r="A9" s="403">
        <v>14</v>
      </c>
      <c r="B9" s="742" t="s">
        <v>50</v>
      </c>
      <c r="C9" s="743"/>
      <c r="D9" s="744"/>
      <c r="E9" s="479">
        <v>10</v>
      </c>
      <c r="F9" s="480">
        <v>0.1</v>
      </c>
      <c r="G9" s="481">
        <v>7.2</v>
      </c>
      <c r="H9" s="482">
        <v>0.13</v>
      </c>
      <c r="I9" s="479">
        <v>65.72</v>
      </c>
      <c r="J9" s="483"/>
      <c r="K9" s="484"/>
      <c r="L9" s="485"/>
      <c r="M9" s="485">
        <v>40</v>
      </c>
      <c r="N9" s="486">
        <v>0.1</v>
      </c>
      <c r="O9" s="484">
        <v>2.4</v>
      </c>
      <c r="P9" s="485">
        <v>3</v>
      </c>
      <c r="Q9" s="485"/>
      <c r="R9" s="487"/>
      <c r="S9" s="736"/>
      <c r="T9" s="736"/>
      <c r="U9" s="736"/>
      <c r="V9" s="736"/>
      <c r="W9" s="736"/>
      <c r="X9" s="736"/>
      <c r="Y9" s="736"/>
      <c r="Z9" s="736"/>
      <c r="AA9" s="736"/>
      <c r="AB9" s="741"/>
      <c r="AC9" s="741"/>
    </row>
    <row r="10" spans="1:29" x14ac:dyDescent="0.25">
      <c r="A10" s="403">
        <v>15</v>
      </c>
      <c r="B10" s="742" t="s">
        <v>62</v>
      </c>
      <c r="C10" s="743"/>
      <c r="D10" s="744"/>
      <c r="E10" s="479">
        <v>20</v>
      </c>
      <c r="F10" s="480">
        <v>4.6399999999999997</v>
      </c>
      <c r="G10" s="481">
        <v>5.9</v>
      </c>
      <c r="H10" s="482"/>
      <c r="I10" s="479">
        <v>71.66</v>
      </c>
      <c r="J10" s="483"/>
      <c r="K10" s="484">
        <v>0.01</v>
      </c>
      <c r="L10" s="485">
        <v>0.14000000000000001</v>
      </c>
      <c r="M10" s="485">
        <v>52</v>
      </c>
      <c r="N10" s="486">
        <v>0.1</v>
      </c>
      <c r="O10" s="484">
        <v>176</v>
      </c>
      <c r="P10" s="485">
        <v>100</v>
      </c>
      <c r="Q10" s="485">
        <v>7</v>
      </c>
      <c r="R10" s="487">
        <v>0.2</v>
      </c>
      <c r="S10" s="736"/>
      <c r="T10" s="736"/>
      <c r="U10" s="736"/>
      <c r="V10" s="736"/>
      <c r="W10" s="736"/>
      <c r="X10" s="736"/>
      <c r="Y10" s="736"/>
      <c r="Z10" s="736"/>
      <c r="AA10" s="736"/>
      <c r="AB10" s="741"/>
      <c r="AC10" s="741"/>
    </row>
    <row r="11" spans="1:29" x14ac:dyDescent="0.25">
      <c r="A11" s="403">
        <v>384</v>
      </c>
      <c r="B11" s="745" t="s">
        <v>127</v>
      </c>
      <c r="C11" s="746"/>
      <c r="D11" s="747"/>
      <c r="E11" s="488">
        <v>200</v>
      </c>
      <c r="F11" s="489">
        <v>3.6</v>
      </c>
      <c r="G11" s="490">
        <v>2.67</v>
      </c>
      <c r="H11" s="491">
        <v>29.2</v>
      </c>
      <c r="I11" s="488">
        <v>155.19999999999999</v>
      </c>
      <c r="J11" s="470"/>
      <c r="K11" s="471">
        <v>0.03</v>
      </c>
      <c r="L11" s="468">
        <v>1.47</v>
      </c>
      <c r="M11" s="468"/>
      <c r="N11" s="469"/>
      <c r="O11" s="471">
        <v>158.66999999999999</v>
      </c>
      <c r="P11" s="468">
        <v>132</v>
      </c>
      <c r="Q11" s="468">
        <v>29.33</v>
      </c>
      <c r="R11" s="472">
        <v>2.4</v>
      </c>
      <c r="S11" s="736"/>
      <c r="T11" s="736"/>
      <c r="U11" s="736"/>
      <c r="V11" s="736"/>
      <c r="W11" s="736"/>
      <c r="X11" s="736"/>
      <c r="Y11" s="736"/>
      <c r="Z11" s="736"/>
      <c r="AA11" s="736"/>
      <c r="AB11" s="741"/>
      <c r="AC11" s="741"/>
    </row>
    <row r="12" spans="1:29" ht="16.5" thickBot="1" x14ac:dyDescent="0.3">
      <c r="B12" s="742" t="s">
        <v>1</v>
      </c>
      <c r="C12" s="743"/>
      <c r="D12" s="743"/>
      <c r="E12" s="479">
        <v>40</v>
      </c>
      <c r="F12" s="480">
        <v>3.16</v>
      </c>
      <c r="G12" s="481">
        <v>0.4</v>
      </c>
      <c r="H12" s="482">
        <v>19.32</v>
      </c>
      <c r="I12" s="479">
        <v>93.52</v>
      </c>
      <c r="J12" s="483"/>
      <c r="K12" s="484">
        <v>0.04</v>
      </c>
      <c r="L12" s="485"/>
      <c r="M12" s="485"/>
      <c r="N12" s="486">
        <v>0.52</v>
      </c>
      <c r="O12" s="484">
        <v>9.1999999999999993</v>
      </c>
      <c r="P12" s="485">
        <v>34.799999999999997</v>
      </c>
      <c r="Q12" s="485">
        <v>13.2</v>
      </c>
      <c r="R12" s="487">
        <v>0.44</v>
      </c>
      <c r="S12" s="736"/>
      <c r="T12" s="736"/>
      <c r="U12" s="736"/>
      <c r="V12" s="736"/>
      <c r="W12" s="736"/>
      <c r="X12" s="736"/>
      <c r="Y12" s="736"/>
      <c r="Z12" s="736"/>
      <c r="AA12" s="736"/>
      <c r="AB12" s="741"/>
      <c r="AC12" s="741"/>
    </row>
    <row r="13" spans="1:29" ht="16.5" thickBot="1" x14ac:dyDescent="0.3">
      <c r="B13" s="748"/>
      <c r="C13" s="749"/>
      <c r="D13" s="749" t="s">
        <v>29</v>
      </c>
      <c r="E13" s="750"/>
      <c r="F13" s="751">
        <f>SUM(F8:F12)</f>
        <v>17.600000000000001</v>
      </c>
      <c r="G13" s="751">
        <f>SUM(G8:G12)</f>
        <v>20.310000000000002</v>
      </c>
      <c r="H13" s="751">
        <f>SUM(H8:H12)</f>
        <v>92.539999999999992</v>
      </c>
      <c r="I13" s="752">
        <f>SUM(I8:I12)</f>
        <v>587.70000000000005</v>
      </c>
      <c r="J13" s="753">
        <v>0.25</v>
      </c>
      <c r="K13" s="754">
        <f>SUM(K8:K12)</f>
        <v>0.21600000000000003</v>
      </c>
      <c r="L13" s="755">
        <f>SUM(L8:L12)</f>
        <v>2.7300000000000004</v>
      </c>
      <c r="M13" s="755">
        <f>SUM(M8:M12)</f>
        <v>112.64</v>
      </c>
      <c r="N13" s="755">
        <f>SUM(N8:N12)</f>
        <v>11.04</v>
      </c>
      <c r="O13" s="754">
        <f>SUM(O8:O12)</f>
        <v>496.99999999999994</v>
      </c>
      <c r="P13" s="755">
        <f>SUM(P8:P12)</f>
        <v>477.83</v>
      </c>
      <c r="Q13" s="755">
        <f>SUM(Q8:Q12)</f>
        <v>90.25</v>
      </c>
      <c r="R13" s="756">
        <f>SUM(R8:R12)</f>
        <v>5.03</v>
      </c>
      <c r="S13" s="736"/>
      <c r="T13" s="736"/>
      <c r="U13" s="736"/>
      <c r="V13" s="736"/>
      <c r="W13" s="736"/>
      <c r="X13" s="736"/>
      <c r="Y13" s="736"/>
      <c r="Z13" s="736"/>
      <c r="AA13" s="736"/>
      <c r="AB13" s="741"/>
      <c r="AC13" s="741"/>
    </row>
    <row r="14" spans="1:29" ht="16.5" thickBot="1" x14ac:dyDescent="0.3">
      <c r="B14" s="757" t="s">
        <v>6</v>
      </c>
      <c r="C14" s="758"/>
      <c r="D14" s="759"/>
      <c r="E14" s="520"/>
      <c r="F14" s="521"/>
      <c r="G14" s="521"/>
      <c r="H14" s="521"/>
      <c r="I14" s="520"/>
      <c r="J14" s="439"/>
      <c r="K14" s="522"/>
      <c r="L14" s="521"/>
      <c r="M14" s="521"/>
      <c r="N14" s="521"/>
      <c r="O14" s="522"/>
      <c r="P14" s="521"/>
      <c r="Q14" s="521"/>
      <c r="R14" s="523"/>
      <c r="S14" s="736"/>
      <c r="T14" s="736"/>
      <c r="U14" s="736"/>
      <c r="V14" s="736"/>
      <c r="W14" s="736"/>
      <c r="X14" s="736"/>
      <c r="Y14" s="736"/>
      <c r="Z14" s="736"/>
      <c r="AA14" s="736"/>
      <c r="AB14" s="741"/>
      <c r="AC14" s="741"/>
    </row>
    <row r="15" spans="1:29" x14ac:dyDescent="0.25">
      <c r="A15" s="403">
        <v>17</v>
      </c>
      <c r="B15" s="738" t="s">
        <v>106</v>
      </c>
      <c r="C15" s="739"/>
      <c r="D15" s="740"/>
      <c r="E15" s="513">
        <v>100</v>
      </c>
      <c r="F15" s="514">
        <v>2.6</v>
      </c>
      <c r="G15" s="485">
        <v>5</v>
      </c>
      <c r="H15" s="486">
        <v>3.17</v>
      </c>
      <c r="I15" s="513">
        <v>67.8</v>
      </c>
      <c r="J15" s="439"/>
      <c r="K15" s="484">
        <v>0.04</v>
      </c>
      <c r="L15" s="485">
        <v>15.9</v>
      </c>
      <c r="M15" s="485">
        <v>60</v>
      </c>
      <c r="N15" s="486">
        <v>0.4</v>
      </c>
      <c r="O15" s="484">
        <v>46</v>
      </c>
      <c r="P15" s="485">
        <v>55</v>
      </c>
      <c r="Q15" s="485">
        <v>15</v>
      </c>
      <c r="R15" s="487">
        <v>0.8</v>
      </c>
      <c r="S15" s="736"/>
      <c r="T15" s="736"/>
      <c r="U15" s="736"/>
      <c r="V15" s="736"/>
      <c r="W15" s="736"/>
      <c r="X15" s="736"/>
      <c r="Y15" s="736"/>
      <c r="Z15" s="736"/>
      <c r="AA15" s="736"/>
      <c r="AB15" s="741"/>
      <c r="AC15" s="741"/>
    </row>
    <row r="16" spans="1:29" x14ac:dyDescent="0.25">
      <c r="A16" s="403">
        <v>111</v>
      </c>
      <c r="B16" s="760" t="s">
        <v>64</v>
      </c>
      <c r="C16" s="706"/>
      <c r="D16" s="761"/>
      <c r="E16" s="466">
        <v>200</v>
      </c>
      <c r="F16" s="467">
        <v>2.1800000000000002</v>
      </c>
      <c r="G16" s="468">
        <v>2.2400000000000002</v>
      </c>
      <c r="H16" s="469">
        <v>26.36</v>
      </c>
      <c r="I16" s="466">
        <v>113.02</v>
      </c>
      <c r="J16" s="475"/>
      <c r="K16" s="471">
        <v>0.12</v>
      </c>
      <c r="L16" s="468">
        <v>6.6</v>
      </c>
      <c r="M16" s="468"/>
      <c r="N16" s="469">
        <v>0.98</v>
      </c>
      <c r="O16" s="471">
        <v>12.16</v>
      </c>
      <c r="P16" s="468">
        <v>50.84</v>
      </c>
      <c r="Q16" s="468">
        <v>19.239999999999998</v>
      </c>
      <c r="R16" s="472">
        <v>0.78</v>
      </c>
      <c r="S16" s="736"/>
      <c r="T16" s="736"/>
      <c r="U16" s="736"/>
      <c r="V16" s="736"/>
      <c r="W16" s="736"/>
      <c r="X16" s="736"/>
      <c r="Y16" s="736"/>
      <c r="Z16" s="736"/>
      <c r="AA16" s="736"/>
      <c r="AB16" s="741"/>
      <c r="AC16" s="741"/>
    </row>
    <row r="17" spans="1:29" x14ac:dyDescent="0.25">
      <c r="A17" s="403">
        <v>288</v>
      </c>
      <c r="B17" s="760" t="s">
        <v>66</v>
      </c>
      <c r="C17" s="706"/>
      <c r="D17" s="761"/>
      <c r="E17" s="466">
        <v>80</v>
      </c>
      <c r="F17" s="467">
        <v>10.199999999999999</v>
      </c>
      <c r="G17" s="468">
        <v>9.8000000000000007</v>
      </c>
      <c r="H17" s="469"/>
      <c r="I17" s="466">
        <v>161.96</v>
      </c>
      <c r="J17" s="475"/>
      <c r="K17" s="471">
        <v>4.7E-2</v>
      </c>
      <c r="L17" s="468">
        <v>0.24</v>
      </c>
      <c r="M17" s="468">
        <v>7.36</v>
      </c>
      <c r="N17" s="469">
        <v>0.33</v>
      </c>
      <c r="O17" s="471">
        <v>29.17</v>
      </c>
      <c r="P17" s="468">
        <v>92.4</v>
      </c>
      <c r="Q17" s="468">
        <v>14.14</v>
      </c>
      <c r="R17" s="472">
        <v>0.4</v>
      </c>
      <c r="S17" s="736"/>
      <c r="T17" s="736"/>
      <c r="U17" s="736"/>
      <c r="V17" s="736"/>
      <c r="W17" s="736"/>
      <c r="X17" s="736"/>
      <c r="Y17" s="736"/>
      <c r="Z17" s="736"/>
      <c r="AA17" s="736"/>
      <c r="AB17" s="741"/>
      <c r="AC17" s="741"/>
    </row>
    <row r="18" spans="1:29" x14ac:dyDescent="0.25">
      <c r="A18" s="403">
        <v>143</v>
      </c>
      <c r="B18" s="762" t="s">
        <v>86</v>
      </c>
      <c r="C18" s="763"/>
      <c r="D18" s="744"/>
      <c r="E18" s="479">
        <v>150</v>
      </c>
      <c r="F18" s="480">
        <v>1.1000000000000001</v>
      </c>
      <c r="G18" s="481">
        <v>12.54</v>
      </c>
      <c r="H18" s="482">
        <v>36.619999999999997</v>
      </c>
      <c r="I18" s="479">
        <v>226.6</v>
      </c>
      <c r="J18" s="439"/>
      <c r="K18" s="494">
        <v>0.97</v>
      </c>
      <c r="L18" s="481">
        <v>20.25</v>
      </c>
      <c r="M18" s="481">
        <v>74.47</v>
      </c>
      <c r="N18" s="482">
        <v>1996</v>
      </c>
      <c r="O18" s="494">
        <v>172.65</v>
      </c>
      <c r="P18" s="481">
        <v>263.49</v>
      </c>
      <c r="Q18" s="481">
        <v>36.32</v>
      </c>
      <c r="R18" s="495">
        <v>0.97</v>
      </c>
      <c r="S18" s="736"/>
      <c r="T18" s="736"/>
      <c r="U18" s="736"/>
      <c r="V18" s="736"/>
      <c r="W18" s="736"/>
      <c r="X18" s="736"/>
      <c r="Y18" s="736"/>
      <c r="Z18" s="736"/>
      <c r="AA18" s="736"/>
      <c r="AB18" s="741"/>
      <c r="AC18" s="741"/>
    </row>
    <row r="19" spans="1:29" x14ac:dyDescent="0.25">
      <c r="A19" s="403">
        <v>350</v>
      </c>
      <c r="B19" s="760" t="s">
        <v>47</v>
      </c>
      <c r="C19" s="761"/>
      <c r="D19" s="746"/>
      <c r="E19" s="466">
        <v>200</v>
      </c>
      <c r="F19" s="467">
        <v>14.8</v>
      </c>
      <c r="G19" s="468">
        <v>0.08</v>
      </c>
      <c r="H19" s="469">
        <v>24.49</v>
      </c>
      <c r="I19" s="466">
        <v>114.6</v>
      </c>
      <c r="J19" s="475"/>
      <c r="K19" s="471">
        <v>6.0000000000000001E-3</v>
      </c>
      <c r="L19" s="468">
        <v>24</v>
      </c>
      <c r="M19" s="468"/>
      <c r="N19" s="469">
        <v>20</v>
      </c>
      <c r="O19" s="471">
        <v>14</v>
      </c>
      <c r="P19" s="468">
        <v>8.94</v>
      </c>
      <c r="Q19" s="468">
        <v>5.58</v>
      </c>
      <c r="R19" s="472">
        <v>0.13800000000000001</v>
      </c>
      <c r="S19" s="736"/>
      <c r="T19" s="736"/>
      <c r="U19" s="736"/>
      <c r="V19" s="736"/>
      <c r="W19" s="736"/>
      <c r="X19" s="736"/>
      <c r="Y19" s="736"/>
      <c r="Z19" s="736"/>
      <c r="AA19" s="736"/>
      <c r="AB19" s="741"/>
      <c r="AC19" s="741"/>
    </row>
    <row r="20" spans="1:29" x14ac:dyDescent="0.25">
      <c r="B20" s="762" t="s">
        <v>1</v>
      </c>
      <c r="C20" s="763"/>
      <c r="D20" s="479"/>
      <c r="E20" s="479">
        <v>40</v>
      </c>
      <c r="F20" s="480">
        <v>2.2400000000000002</v>
      </c>
      <c r="G20" s="481">
        <v>0.44</v>
      </c>
      <c r="H20" s="482">
        <v>19.760000000000002</v>
      </c>
      <c r="I20" s="479">
        <v>91.96</v>
      </c>
      <c r="J20" s="439"/>
      <c r="K20" s="494">
        <v>0.04</v>
      </c>
      <c r="L20" s="481"/>
      <c r="M20" s="481"/>
      <c r="N20" s="482">
        <v>0.36</v>
      </c>
      <c r="O20" s="494">
        <v>9.1999999999999993</v>
      </c>
      <c r="P20" s="481">
        <v>42.4</v>
      </c>
      <c r="Q20" s="481">
        <v>10</v>
      </c>
      <c r="R20" s="495">
        <v>1.24</v>
      </c>
      <c r="S20" s="736"/>
      <c r="T20" s="736"/>
      <c r="U20" s="736"/>
      <c r="V20" s="736"/>
      <c r="W20" s="736"/>
      <c r="X20" s="736"/>
      <c r="Y20" s="736"/>
      <c r="Z20" s="736"/>
      <c r="AA20" s="736"/>
      <c r="AB20" s="741"/>
      <c r="AC20" s="741"/>
    </row>
    <row r="21" spans="1:29" ht="16.5" thickBot="1" x14ac:dyDescent="0.3">
      <c r="B21" s="762" t="s">
        <v>46</v>
      </c>
      <c r="C21" s="763"/>
      <c r="D21" s="479"/>
      <c r="E21" s="479">
        <v>20</v>
      </c>
      <c r="F21" s="480">
        <v>1.58</v>
      </c>
      <c r="G21" s="481">
        <v>0.2</v>
      </c>
      <c r="H21" s="482">
        <v>9.66</v>
      </c>
      <c r="I21" s="479">
        <v>46.76</v>
      </c>
      <c r="J21" s="483"/>
      <c r="K21" s="484">
        <v>0.02</v>
      </c>
      <c r="L21" s="485"/>
      <c r="M21" s="485"/>
      <c r="N21" s="486">
        <v>0.26</v>
      </c>
      <c r="O21" s="484">
        <v>4.5999999999999996</v>
      </c>
      <c r="P21" s="485">
        <v>17.399999999999999</v>
      </c>
      <c r="Q21" s="485">
        <v>6.6</v>
      </c>
      <c r="R21" s="487">
        <v>0.22</v>
      </c>
      <c r="S21" s="736"/>
      <c r="T21" s="736"/>
      <c r="U21" s="736"/>
      <c r="V21" s="736"/>
      <c r="W21" s="736"/>
      <c r="X21" s="736"/>
      <c r="Y21" s="736"/>
      <c r="Z21" s="736"/>
      <c r="AA21" s="736"/>
      <c r="AB21" s="741"/>
      <c r="AC21" s="741"/>
    </row>
    <row r="22" spans="1:29" ht="16.5" thickBot="1" x14ac:dyDescent="0.3">
      <c r="B22" s="442"/>
      <c r="C22" s="764"/>
      <c r="D22" s="764" t="s">
        <v>29</v>
      </c>
      <c r="E22" s="711"/>
      <c r="F22" s="755">
        <f>SUM(F15:F21)</f>
        <v>34.700000000000003</v>
      </c>
      <c r="G22" s="755">
        <f>SUM(G15:G21)</f>
        <v>30.299999999999997</v>
      </c>
      <c r="H22" s="755">
        <f>SUM(H15:H21)</f>
        <v>120.06</v>
      </c>
      <c r="I22" s="765">
        <f>SUM(I15:I21)</f>
        <v>822.7</v>
      </c>
      <c r="J22" s="753">
        <v>0.35</v>
      </c>
      <c r="K22" s="754">
        <f>SUM(K15:K21)</f>
        <v>1.2430000000000001</v>
      </c>
      <c r="L22" s="755">
        <f>SUM(L15:L21)</f>
        <v>66.989999999999995</v>
      </c>
      <c r="M22" s="755">
        <f>SUM(M15:M21)</f>
        <v>141.82999999999998</v>
      </c>
      <c r="N22" s="755">
        <f>SUM(N15:N21)</f>
        <v>2018.33</v>
      </c>
      <c r="O22" s="754">
        <f>SUM(O15:O21)</f>
        <v>287.78000000000003</v>
      </c>
      <c r="P22" s="755">
        <f>SUM(P15:P21)</f>
        <v>530.47</v>
      </c>
      <c r="Q22" s="755">
        <f>SUM(Q15:Q21)</f>
        <v>106.87999999999998</v>
      </c>
      <c r="R22" s="756">
        <f>SUM(R15:R21)</f>
        <v>4.548</v>
      </c>
      <c r="S22" s="736"/>
      <c r="T22" s="736"/>
      <c r="U22" s="736"/>
      <c r="V22" s="736"/>
      <c r="W22" s="736"/>
      <c r="X22" s="736"/>
      <c r="Y22" s="736"/>
      <c r="Z22" s="736"/>
      <c r="AA22" s="736"/>
      <c r="AB22" s="741"/>
      <c r="AC22" s="741"/>
    </row>
    <row r="23" spans="1:29" ht="16.5" thickBot="1" x14ac:dyDescent="0.3">
      <c r="B23" s="721" t="s">
        <v>7</v>
      </c>
      <c r="C23" s="758"/>
      <c r="D23" s="759"/>
      <c r="E23" s="520"/>
      <c r="F23" s="521"/>
      <c r="G23" s="521"/>
      <c r="H23" s="521"/>
      <c r="I23" s="520"/>
      <c r="J23" s="439"/>
      <c r="K23" s="522"/>
      <c r="L23" s="521"/>
      <c r="M23" s="521"/>
      <c r="N23" s="521"/>
      <c r="O23" s="522"/>
      <c r="P23" s="521"/>
      <c r="Q23" s="521"/>
      <c r="R23" s="523"/>
      <c r="S23" s="736"/>
      <c r="T23" s="736"/>
      <c r="U23" s="736"/>
      <c r="V23" s="736"/>
      <c r="W23" s="736"/>
      <c r="X23" s="736"/>
      <c r="Y23" s="736"/>
      <c r="Z23" s="736"/>
      <c r="AA23" s="736"/>
      <c r="AB23" s="741"/>
      <c r="AC23" s="741"/>
    </row>
    <row r="24" spans="1:29" x14ac:dyDescent="0.25">
      <c r="A24" s="403">
        <v>357</v>
      </c>
      <c r="B24" s="766" t="s">
        <v>125</v>
      </c>
      <c r="C24" s="761"/>
      <c r="D24" s="746"/>
      <c r="E24" s="479">
        <v>200</v>
      </c>
      <c r="F24" s="480">
        <v>1</v>
      </c>
      <c r="G24" s="481"/>
      <c r="H24" s="482">
        <v>20.2</v>
      </c>
      <c r="I24" s="479">
        <v>84.8</v>
      </c>
      <c r="J24" s="439"/>
      <c r="K24" s="494">
        <v>2.1999999999999999E-2</v>
      </c>
      <c r="L24" s="481">
        <v>4</v>
      </c>
      <c r="M24" s="481"/>
      <c r="N24" s="482"/>
      <c r="O24" s="494">
        <v>14</v>
      </c>
      <c r="P24" s="481">
        <v>14</v>
      </c>
      <c r="Q24" s="481">
        <v>8</v>
      </c>
      <c r="R24" s="495">
        <v>2.8</v>
      </c>
      <c r="S24" s="736"/>
      <c r="T24" s="736"/>
      <c r="U24" s="736"/>
      <c r="V24" s="736"/>
      <c r="W24" s="736"/>
      <c r="X24" s="736"/>
      <c r="Y24" s="736"/>
      <c r="Z24" s="736"/>
      <c r="AA24" s="736"/>
      <c r="AB24" s="741"/>
      <c r="AC24" s="741"/>
    </row>
    <row r="25" spans="1:29" ht="16.5" thickBot="1" x14ac:dyDescent="0.3">
      <c r="A25" s="403">
        <v>420</v>
      </c>
      <c r="B25" s="760" t="s">
        <v>87</v>
      </c>
      <c r="C25" s="761"/>
      <c r="D25" s="746"/>
      <c r="E25" s="466">
        <v>100</v>
      </c>
      <c r="F25" s="467">
        <v>9.6</v>
      </c>
      <c r="G25" s="468">
        <v>13.84</v>
      </c>
      <c r="H25" s="469">
        <v>3.75</v>
      </c>
      <c r="I25" s="466">
        <v>267.8</v>
      </c>
      <c r="J25" s="475"/>
      <c r="K25" s="471">
        <v>0.14000000000000001</v>
      </c>
      <c r="L25" s="468"/>
      <c r="M25" s="468">
        <v>7.5</v>
      </c>
      <c r="N25" s="469">
        <v>1.62</v>
      </c>
      <c r="O25" s="471">
        <v>269.36</v>
      </c>
      <c r="P25" s="468">
        <v>104.46</v>
      </c>
      <c r="Q25" s="468">
        <v>24.19</v>
      </c>
      <c r="R25" s="472">
        <v>1.5</v>
      </c>
      <c r="S25" s="736"/>
      <c r="T25" s="736"/>
      <c r="U25" s="736"/>
      <c r="V25" s="736"/>
      <c r="W25" s="736"/>
      <c r="X25" s="736"/>
      <c r="Y25" s="736"/>
      <c r="Z25" s="736"/>
      <c r="AA25" s="736"/>
      <c r="AB25" s="741"/>
      <c r="AC25" s="741"/>
    </row>
    <row r="26" spans="1:29" ht="16.5" thickBot="1" x14ac:dyDescent="0.3">
      <c r="B26" s="767"/>
      <c r="C26" s="730"/>
      <c r="D26" s="767" t="s">
        <v>29</v>
      </c>
      <c r="E26" s="768"/>
      <c r="F26" s="769">
        <f>SUM(F24:F25)</f>
        <v>10.6</v>
      </c>
      <c r="G26" s="769">
        <f>SUM(G24:G25)</f>
        <v>13.84</v>
      </c>
      <c r="H26" s="769">
        <f>SUM(H24:H25)</f>
        <v>23.95</v>
      </c>
      <c r="I26" s="768">
        <f>SUM(I24:I25)</f>
        <v>352.6</v>
      </c>
      <c r="J26" s="770">
        <v>0.15</v>
      </c>
      <c r="K26" s="771">
        <f>SUM(K24:K25)</f>
        <v>0.16200000000000001</v>
      </c>
      <c r="L26" s="772">
        <f>SUM(L24:L25)</f>
        <v>4</v>
      </c>
      <c r="M26" s="772">
        <f>SUM(M24:M25)</f>
        <v>7.5</v>
      </c>
      <c r="N26" s="773">
        <f>N24+N25</f>
        <v>1.62</v>
      </c>
      <c r="O26" s="771">
        <f>SUM(O24:O25)</f>
        <v>283.36</v>
      </c>
      <c r="P26" s="772">
        <f>SUM(P24:P25)</f>
        <v>118.46</v>
      </c>
      <c r="Q26" s="772">
        <f>SUM(Q24:Q25)</f>
        <v>32.19</v>
      </c>
      <c r="R26" s="774">
        <f>SUM(R24:R25)</f>
        <v>4.3</v>
      </c>
      <c r="S26" s="736"/>
      <c r="T26" s="736"/>
      <c r="U26" s="736"/>
      <c r="V26" s="736"/>
      <c r="W26" s="736"/>
      <c r="X26" s="736"/>
      <c r="Y26" s="736"/>
      <c r="Z26" s="736"/>
      <c r="AA26" s="736"/>
      <c r="AB26" s="741"/>
      <c r="AC26" s="741"/>
    </row>
    <row r="27" spans="1:29" ht="16.5" thickBot="1" x14ac:dyDescent="0.3">
      <c r="B27" s="404"/>
      <c r="C27" s="405"/>
      <c r="D27" s="407" t="s">
        <v>52</v>
      </c>
      <c r="E27" s="406"/>
      <c r="F27" s="407">
        <f>F13+F22+F26</f>
        <v>62.900000000000006</v>
      </c>
      <c r="G27" s="407">
        <f>G13+G22+G26</f>
        <v>64.45</v>
      </c>
      <c r="H27" s="408">
        <f>H13+H22+H26</f>
        <v>236.54999999999998</v>
      </c>
      <c r="I27" s="409" t="s">
        <v>31</v>
      </c>
      <c r="J27" s="409" t="s">
        <v>32</v>
      </c>
      <c r="K27" s="775">
        <f>K13+K22+K26</f>
        <v>1.621</v>
      </c>
      <c r="L27" s="776">
        <f>L13+L22+L26</f>
        <v>73.72</v>
      </c>
      <c r="M27" s="776">
        <f>M13+M22+M26</f>
        <v>261.96999999999997</v>
      </c>
      <c r="N27" s="776">
        <f>N13+N22+N26</f>
        <v>2030.9899999999998</v>
      </c>
      <c r="O27" s="776">
        <f>O13+O22+O26</f>
        <v>1068.1399999999999</v>
      </c>
      <c r="P27" s="776">
        <f>P13+P22+P26</f>
        <v>1126.76</v>
      </c>
      <c r="Q27" s="776">
        <f>Q13+Q22+Q26</f>
        <v>229.32</v>
      </c>
      <c r="R27" s="777">
        <f>R13+R22+R26</f>
        <v>13.878</v>
      </c>
      <c r="S27" s="736"/>
      <c r="T27" s="736"/>
      <c r="U27" s="736"/>
      <c r="V27" s="736"/>
      <c r="W27" s="736"/>
      <c r="X27" s="736"/>
      <c r="Y27" s="736"/>
      <c r="Z27" s="736"/>
      <c r="AA27" s="736"/>
      <c r="AB27" s="741"/>
      <c r="AC27" s="741"/>
    </row>
    <row r="28" spans="1:29" ht="16.5" thickBot="1" x14ac:dyDescent="0.3">
      <c r="B28" s="433"/>
      <c r="C28" s="431"/>
      <c r="D28" s="431"/>
      <c r="E28" s="778"/>
      <c r="F28" s="779"/>
      <c r="G28" s="779"/>
      <c r="H28" s="779"/>
      <c r="I28" s="780">
        <f>I13+I22+I26</f>
        <v>1763</v>
      </c>
      <c r="J28" s="781">
        <f>J13+J22+J26</f>
        <v>0.75</v>
      </c>
      <c r="K28" s="782"/>
      <c r="L28" s="783"/>
      <c r="M28" s="783"/>
      <c r="N28" s="783"/>
      <c r="O28" s="783"/>
      <c r="P28" s="783"/>
      <c r="Q28" s="783"/>
      <c r="R28" s="784"/>
      <c r="S28" s="736"/>
      <c r="T28" s="736"/>
      <c r="U28" s="736"/>
      <c r="V28" s="736"/>
      <c r="W28" s="736"/>
      <c r="X28" s="736"/>
      <c r="Y28" s="736"/>
      <c r="Z28" s="736"/>
      <c r="AA28" s="736"/>
      <c r="AB28" s="741"/>
      <c r="AC28" s="741"/>
    </row>
    <row r="29" spans="1:29" ht="16.5" thickBot="1" x14ac:dyDescent="0.3">
      <c r="B29" s="404" t="s">
        <v>138</v>
      </c>
      <c r="C29" s="405"/>
      <c r="D29" s="405"/>
      <c r="E29" s="711"/>
      <c r="F29" s="712"/>
      <c r="G29" s="712"/>
      <c r="H29" s="712"/>
      <c r="I29" s="713"/>
      <c r="J29" s="713"/>
      <c r="K29" s="714"/>
      <c r="L29" s="712"/>
      <c r="M29" s="712"/>
      <c r="N29" s="712"/>
      <c r="O29" s="714"/>
      <c r="P29" s="712"/>
      <c r="Q29" s="712"/>
      <c r="R29" s="715"/>
      <c r="S29" s="736"/>
      <c r="T29" s="736"/>
      <c r="U29" s="736"/>
      <c r="V29" s="736"/>
      <c r="W29" s="736"/>
      <c r="X29" s="736"/>
      <c r="Y29" s="736"/>
      <c r="Z29" s="736"/>
      <c r="AA29" s="736"/>
      <c r="AB29" s="741"/>
      <c r="AC29" s="741"/>
    </row>
    <row r="30" spans="1:29" ht="16.5" thickBot="1" x14ac:dyDescent="0.3">
      <c r="B30" s="716" t="str">
        <f>B4</f>
        <v>День       :  1</v>
      </c>
      <c r="C30" s="717"/>
      <c r="D30" s="717"/>
      <c r="E30" s="428" t="s">
        <v>21</v>
      </c>
      <c r="F30" s="429"/>
      <c r="G30" s="430" t="s">
        <v>26</v>
      </c>
      <c r="H30" s="431"/>
      <c r="I30" s="432" t="s">
        <v>27</v>
      </c>
      <c r="J30" s="432"/>
      <c r="K30" s="433"/>
      <c r="L30" s="431" t="s">
        <v>34</v>
      </c>
      <c r="M30" s="431"/>
      <c r="N30" s="431"/>
      <c r="O30" s="434" t="s">
        <v>33</v>
      </c>
      <c r="P30" s="431"/>
      <c r="Q30" s="431"/>
      <c r="R30" s="435"/>
      <c r="S30" s="736"/>
      <c r="T30" s="736"/>
      <c r="U30" s="736"/>
      <c r="V30" s="736"/>
      <c r="W30" s="736"/>
      <c r="X30" s="736"/>
      <c r="Y30" s="736"/>
      <c r="Z30" s="736"/>
      <c r="AA30" s="736"/>
      <c r="AB30" s="741"/>
      <c r="AC30" s="741"/>
    </row>
    <row r="31" spans="1:29" ht="16.5" thickBot="1" x14ac:dyDescent="0.3">
      <c r="B31" s="721" t="s">
        <v>49</v>
      </c>
      <c r="C31" s="407"/>
      <c r="D31" s="405"/>
      <c r="E31" s="520" t="s">
        <v>22</v>
      </c>
      <c r="F31" s="715" t="s">
        <v>23</v>
      </c>
      <c r="G31" s="713" t="s">
        <v>24</v>
      </c>
      <c r="H31" s="714" t="s">
        <v>25</v>
      </c>
      <c r="I31" s="520" t="s">
        <v>28</v>
      </c>
      <c r="J31" s="483"/>
      <c r="K31" s="444" t="s">
        <v>43</v>
      </c>
      <c r="L31" s="445" t="s">
        <v>37</v>
      </c>
      <c r="M31" s="445" t="s">
        <v>38</v>
      </c>
      <c r="N31" s="445" t="s">
        <v>39</v>
      </c>
      <c r="O31" s="444" t="s">
        <v>35</v>
      </c>
      <c r="P31" s="445" t="s">
        <v>36</v>
      </c>
      <c r="Q31" s="445" t="s">
        <v>42</v>
      </c>
      <c r="R31" s="446" t="s">
        <v>41</v>
      </c>
      <c r="S31" s="736"/>
      <c r="T31" s="736"/>
      <c r="U31" s="736"/>
      <c r="V31" s="736"/>
      <c r="W31" s="736"/>
      <c r="X31" s="736"/>
      <c r="Y31" s="736"/>
      <c r="Z31" s="736"/>
      <c r="AA31" s="736"/>
      <c r="AB31" s="741"/>
      <c r="AC31" s="741"/>
    </row>
    <row r="32" spans="1:29" ht="16.5" thickBot="1" x14ac:dyDescent="0.3">
      <c r="B32" s="722" t="str">
        <f>B6</f>
        <v>понедельник</v>
      </c>
      <c r="C32" s="722"/>
      <c r="D32" s="723"/>
      <c r="E32" s="724"/>
      <c r="F32" s="725"/>
      <c r="G32" s="725"/>
      <c r="H32" s="725"/>
      <c r="I32" s="726"/>
      <c r="J32" s="726"/>
      <c r="K32" s="727"/>
      <c r="L32" s="725"/>
      <c r="M32" s="725"/>
      <c r="N32" s="725"/>
      <c r="O32" s="727"/>
      <c r="P32" s="725"/>
      <c r="Q32" s="725"/>
      <c r="R32" s="728"/>
      <c r="S32" s="736"/>
      <c r="T32" s="736"/>
      <c r="U32" s="736"/>
      <c r="V32" s="736"/>
      <c r="W32" s="736"/>
      <c r="X32" s="736"/>
      <c r="Y32" s="736"/>
      <c r="Z32" s="736"/>
      <c r="AA32" s="736"/>
      <c r="AB32" s="741"/>
      <c r="AC32" s="741"/>
    </row>
    <row r="33" spans="1:29" ht="16.5" thickBot="1" x14ac:dyDescent="0.3">
      <c r="B33" s="757" t="s">
        <v>8</v>
      </c>
      <c r="C33" s="729"/>
      <c r="D33" s="759"/>
      <c r="E33" s="520"/>
      <c r="F33" s="785"/>
      <c r="G33" s="785"/>
      <c r="H33" s="785"/>
      <c r="I33" s="483"/>
      <c r="J33" s="483"/>
      <c r="K33" s="786"/>
      <c r="L33" s="785"/>
      <c r="M33" s="785"/>
      <c r="N33" s="785"/>
      <c r="O33" s="786"/>
      <c r="P33" s="785"/>
      <c r="Q33" s="785"/>
      <c r="R33" s="787"/>
      <c r="S33" s="736"/>
      <c r="T33" s="736"/>
      <c r="U33" s="736"/>
      <c r="V33" s="736"/>
      <c r="W33" s="736"/>
      <c r="X33" s="736"/>
      <c r="Y33" s="736"/>
      <c r="Z33" s="736"/>
      <c r="AA33" s="736"/>
      <c r="AB33" s="741"/>
      <c r="AC33" s="741"/>
    </row>
    <row r="34" spans="1:29" x14ac:dyDescent="0.25">
      <c r="A34" s="403">
        <v>264</v>
      </c>
      <c r="B34" s="738" t="s">
        <v>103</v>
      </c>
      <c r="C34" s="739"/>
      <c r="D34" s="740"/>
      <c r="E34" s="513">
        <v>250</v>
      </c>
      <c r="F34" s="514">
        <v>7.42</v>
      </c>
      <c r="G34" s="485">
        <v>4.8099999999999996</v>
      </c>
      <c r="H34" s="486">
        <v>39.4</v>
      </c>
      <c r="I34" s="513">
        <v>235.96</v>
      </c>
      <c r="J34" s="483"/>
      <c r="K34" s="484">
        <v>0.158</v>
      </c>
      <c r="L34" s="485">
        <v>1.1200000000000001</v>
      </c>
      <c r="M34" s="485">
        <v>20.64</v>
      </c>
      <c r="N34" s="486">
        <v>10.32</v>
      </c>
      <c r="O34" s="484">
        <v>150.72999999999999</v>
      </c>
      <c r="P34" s="485">
        <v>308.02999999999997</v>
      </c>
      <c r="Q34" s="485">
        <v>40.72</v>
      </c>
      <c r="R34" s="487">
        <v>1.99</v>
      </c>
      <c r="S34" s="736"/>
      <c r="T34" s="736"/>
      <c r="U34" s="736"/>
      <c r="V34" s="736"/>
      <c r="W34" s="736"/>
      <c r="X34" s="736"/>
      <c r="Y34" s="736"/>
      <c r="Z34" s="736"/>
      <c r="AA34" s="736"/>
      <c r="AB34" s="741"/>
      <c r="AC34" s="741"/>
    </row>
    <row r="35" spans="1:29" x14ac:dyDescent="0.25">
      <c r="A35" s="403">
        <v>14</v>
      </c>
      <c r="B35" s="742" t="s">
        <v>50</v>
      </c>
      <c r="C35" s="743"/>
      <c r="D35" s="744"/>
      <c r="E35" s="488">
        <v>15</v>
      </c>
      <c r="F35" s="489">
        <v>0.15</v>
      </c>
      <c r="G35" s="490">
        <v>10.8</v>
      </c>
      <c r="H35" s="491">
        <v>0.19500000000000001</v>
      </c>
      <c r="I35" s="488">
        <v>98.58</v>
      </c>
      <c r="J35" s="470"/>
      <c r="K35" s="471">
        <v>0</v>
      </c>
      <c r="L35" s="468">
        <v>0</v>
      </c>
      <c r="M35" s="468">
        <v>48</v>
      </c>
      <c r="N35" s="469">
        <v>0.12</v>
      </c>
      <c r="O35" s="471">
        <v>2.88</v>
      </c>
      <c r="P35" s="468">
        <v>3.6</v>
      </c>
      <c r="Q35" s="468"/>
      <c r="R35" s="472"/>
      <c r="S35" s="736"/>
      <c r="T35" s="736"/>
      <c r="U35" s="736"/>
      <c r="V35" s="736"/>
      <c r="W35" s="736"/>
      <c r="X35" s="736"/>
      <c r="Y35" s="736"/>
      <c r="Z35" s="736"/>
      <c r="AA35" s="736"/>
      <c r="AB35" s="741"/>
      <c r="AC35" s="741"/>
    </row>
    <row r="36" spans="1:29" x14ac:dyDescent="0.25">
      <c r="A36" s="403">
        <v>15</v>
      </c>
      <c r="B36" s="742" t="s">
        <v>62</v>
      </c>
      <c r="C36" s="743"/>
      <c r="D36" s="744"/>
      <c r="E36" s="479">
        <v>20</v>
      </c>
      <c r="F36" s="480">
        <v>4.6399999999999997</v>
      </c>
      <c r="G36" s="481">
        <v>5.9</v>
      </c>
      <c r="H36" s="482"/>
      <c r="I36" s="479">
        <v>71.66</v>
      </c>
      <c r="J36" s="483"/>
      <c r="K36" s="484">
        <v>0.01</v>
      </c>
      <c r="L36" s="485">
        <v>0.14000000000000001</v>
      </c>
      <c r="M36" s="485">
        <v>52</v>
      </c>
      <c r="N36" s="486">
        <v>0.1</v>
      </c>
      <c r="O36" s="484">
        <v>176</v>
      </c>
      <c r="P36" s="485">
        <v>100</v>
      </c>
      <c r="Q36" s="485">
        <v>7</v>
      </c>
      <c r="R36" s="487">
        <v>0.2</v>
      </c>
      <c r="S36" s="736"/>
      <c r="T36" s="736"/>
      <c r="U36" s="736"/>
      <c r="V36" s="736"/>
      <c r="W36" s="736"/>
      <c r="X36" s="736"/>
      <c r="Y36" s="736"/>
      <c r="Z36" s="736"/>
      <c r="AA36" s="736"/>
      <c r="AB36" s="741"/>
      <c r="AC36" s="741"/>
    </row>
    <row r="37" spans="1:29" x14ac:dyDescent="0.25">
      <c r="A37" s="403">
        <v>384</v>
      </c>
      <c r="B37" s="745" t="s">
        <v>127</v>
      </c>
      <c r="C37" s="746"/>
      <c r="D37" s="747"/>
      <c r="E37" s="488">
        <v>200</v>
      </c>
      <c r="F37" s="489">
        <v>3.6</v>
      </c>
      <c r="G37" s="490">
        <v>2.67</v>
      </c>
      <c r="H37" s="491">
        <v>29.2</v>
      </c>
      <c r="I37" s="488">
        <v>155.19999999999999</v>
      </c>
      <c r="J37" s="470"/>
      <c r="K37" s="471">
        <v>0.03</v>
      </c>
      <c r="L37" s="468">
        <v>1.47</v>
      </c>
      <c r="M37" s="468"/>
      <c r="N37" s="469"/>
      <c r="O37" s="471">
        <v>158.66999999999999</v>
      </c>
      <c r="P37" s="468">
        <v>132</v>
      </c>
      <c r="Q37" s="468">
        <v>29.33</v>
      </c>
      <c r="R37" s="472">
        <v>2.4</v>
      </c>
      <c r="S37" s="736"/>
      <c r="T37" s="736"/>
      <c r="U37" s="736"/>
      <c r="V37" s="736"/>
      <c r="W37" s="736"/>
      <c r="X37" s="736"/>
      <c r="Y37" s="736"/>
      <c r="Z37" s="736"/>
      <c r="AA37" s="736"/>
      <c r="AB37" s="741"/>
      <c r="AC37" s="741"/>
    </row>
    <row r="38" spans="1:29" ht="16.5" thickBot="1" x14ac:dyDescent="0.3">
      <c r="B38" s="760" t="s">
        <v>1</v>
      </c>
      <c r="C38" s="761"/>
      <c r="D38" s="747"/>
      <c r="E38" s="488">
        <v>50</v>
      </c>
      <c r="F38" s="489">
        <v>3.95</v>
      </c>
      <c r="G38" s="490">
        <v>0.5</v>
      </c>
      <c r="H38" s="491">
        <v>24.15</v>
      </c>
      <c r="I38" s="488">
        <v>116.9</v>
      </c>
      <c r="J38" s="470"/>
      <c r="K38" s="579">
        <v>0.05</v>
      </c>
      <c r="L38" s="490"/>
      <c r="M38" s="490"/>
      <c r="N38" s="491">
        <v>0.65</v>
      </c>
      <c r="O38" s="579">
        <v>11.5</v>
      </c>
      <c r="P38" s="490">
        <v>43.5</v>
      </c>
      <c r="Q38" s="490">
        <v>16.5</v>
      </c>
      <c r="R38" s="580">
        <v>0.55000000000000004</v>
      </c>
      <c r="S38" s="736"/>
      <c r="T38" s="736"/>
      <c r="U38" s="736"/>
      <c r="V38" s="736"/>
      <c r="W38" s="736"/>
      <c r="X38" s="736"/>
      <c r="Y38" s="736"/>
      <c r="Z38" s="736"/>
      <c r="AA38" s="736"/>
      <c r="AB38" s="741"/>
      <c r="AC38" s="741"/>
    </row>
    <row r="39" spans="1:29" ht="16.5" thickBot="1" x14ac:dyDescent="0.3">
      <c r="B39" s="748"/>
      <c r="C39" s="749"/>
      <c r="D39" s="749" t="s">
        <v>29</v>
      </c>
      <c r="E39" s="750"/>
      <c r="F39" s="751">
        <f>SUM(F34:F38)</f>
        <v>19.760000000000002</v>
      </c>
      <c r="G39" s="751">
        <f>SUM(G34:G38)</f>
        <v>24.68</v>
      </c>
      <c r="H39" s="751">
        <f>SUM(H34:H38)</f>
        <v>92.944999999999993</v>
      </c>
      <c r="I39" s="752">
        <f>SUM(I34:I38)</f>
        <v>678.30000000000007</v>
      </c>
      <c r="J39" s="753">
        <v>0.25</v>
      </c>
      <c r="K39" s="754">
        <f>SUM(K34:K38)</f>
        <v>0.248</v>
      </c>
      <c r="L39" s="755">
        <f>SUM(L34:L38)</f>
        <v>2.7300000000000004</v>
      </c>
      <c r="M39" s="755">
        <f>SUM(M34:M38)</f>
        <v>120.64</v>
      </c>
      <c r="N39" s="755">
        <f>SUM(N34:N38)</f>
        <v>11.19</v>
      </c>
      <c r="O39" s="754">
        <f>SUM(O34:O38)</f>
        <v>499.78</v>
      </c>
      <c r="P39" s="755">
        <f>SUM(P34:P38)</f>
        <v>587.13</v>
      </c>
      <c r="Q39" s="755">
        <f>SUM(Q34:Q38)</f>
        <v>93.55</v>
      </c>
      <c r="R39" s="756">
        <f>SUM(R34:R38)</f>
        <v>5.14</v>
      </c>
      <c r="S39" s="736"/>
      <c r="T39" s="736"/>
      <c r="U39" s="736"/>
      <c r="V39" s="736"/>
      <c r="W39" s="736"/>
      <c r="X39" s="736"/>
      <c r="Y39" s="736"/>
      <c r="Z39" s="736"/>
      <c r="AA39" s="736"/>
      <c r="AB39" s="741"/>
      <c r="AC39" s="741"/>
    </row>
    <row r="40" spans="1:29" ht="16.5" thickBot="1" x14ac:dyDescent="0.3">
      <c r="B40" s="757" t="s">
        <v>6</v>
      </c>
      <c r="C40" s="758"/>
      <c r="D40" s="759"/>
      <c r="E40" s="520"/>
      <c r="F40" s="521"/>
      <c r="G40" s="521"/>
      <c r="H40" s="521"/>
      <c r="I40" s="520"/>
      <c r="J40" s="439"/>
      <c r="K40" s="522"/>
      <c r="L40" s="521"/>
      <c r="M40" s="521"/>
      <c r="N40" s="521"/>
      <c r="O40" s="522"/>
      <c r="P40" s="521"/>
      <c r="Q40" s="521"/>
      <c r="R40" s="523"/>
      <c r="S40" s="736"/>
      <c r="T40" s="736"/>
      <c r="U40" s="736"/>
      <c r="V40" s="736"/>
      <c r="W40" s="736"/>
      <c r="X40" s="736"/>
      <c r="Y40" s="736"/>
      <c r="Z40" s="736"/>
      <c r="AA40" s="736"/>
      <c r="AB40" s="741"/>
      <c r="AC40" s="741"/>
    </row>
    <row r="41" spans="1:29" x14ac:dyDescent="0.25">
      <c r="A41" s="403">
        <v>17</v>
      </c>
      <c r="B41" s="738" t="s">
        <v>113</v>
      </c>
      <c r="C41" s="739"/>
      <c r="D41" s="740"/>
      <c r="E41" s="513">
        <v>100</v>
      </c>
      <c r="F41" s="514">
        <v>2.6</v>
      </c>
      <c r="G41" s="485">
        <v>5</v>
      </c>
      <c r="H41" s="486">
        <v>3.1</v>
      </c>
      <c r="I41" s="513">
        <v>67.8</v>
      </c>
      <c r="J41" s="439"/>
      <c r="K41" s="484">
        <v>0.04</v>
      </c>
      <c r="L41" s="485">
        <v>15.9</v>
      </c>
      <c r="M41" s="485">
        <v>60</v>
      </c>
      <c r="N41" s="486">
        <v>0.4</v>
      </c>
      <c r="O41" s="484">
        <v>46</v>
      </c>
      <c r="P41" s="485">
        <v>55</v>
      </c>
      <c r="Q41" s="485">
        <v>15</v>
      </c>
      <c r="R41" s="487">
        <v>0.8</v>
      </c>
      <c r="S41" s="736"/>
      <c r="T41" s="736"/>
      <c r="U41" s="736"/>
      <c r="V41" s="736"/>
      <c r="W41" s="736"/>
      <c r="X41" s="736"/>
      <c r="Y41" s="736"/>
      <c r="Z41" s="736"/>
      <c r="AA41" s="736"/>
      <c r="AB41" s="741"/>
      <c r="AC41" s="741"/>
    </row>
    <row r="42" spans="1:29" x14ac:dyDescent="0.25">
      <c r="A42" s="403">
        <v>111</v>
      </c>
      <c r="B42" s="760" t="s">
        <v>64</v>
      </c>
      <c r="C42" s="706"/>
      <c r="D42" s="761"/>
      <c r="E42" s="466">
        <v>250</v>
      </c>
      <c r="F42" s="467">
        <v>2.73</v>
      </c>
      <c r="G42" s="468">
        <v>2.8</v>
      </c>
      <c r="H42" s="469">
        <v>20.45</v>
      </c>
      <c r="I42" s="466">
        <v>117.9</v>
      </c>
      <c r="J42" s="475"/>
      <c r="K42" s="471">
        <v>0.15</v>
      </c>
      <c r="L42" s="468">
        <v>8.25</v>
      </c>
      <c r="M42" s="468"/>
      <c r="N42" s="469">
        <v>1.23</v>
      </c>
      <c r="O42" s="471">
        <v>15.2</v>
      </c>
      <c r="P42" s="468">
        <v>63.55</v>
      </c>
      <c r="Q42" s="468">
        <v>24.05</v>
      </c>
      <c r="R42" s="472">
        <v>0.98</v>
      </c>
      <c r="S42" s="736"/>
      <c r="T42" s="736"/>
      <c r="U42" s="736"/>
      <c r="V42" s="736"/>
      <c r="W42" s="736"/>
      <c r="X42" s="736"/>
      <c r="Y42" s="736"/>
      <c r="Z42" s="736"/>
      <c r="AA42" s="736"/>
      <c r="AB42" s="741"/>
      <c r="AC42" s="741"/>
    </row>
    <row r="43" spans="1:29" x14ac:dyDescent="0.25">
      <c r="A43" s="403">
        <v>288</v>
      </c>
      <c r="B43" s="760" t="s">
        <v>66</v>
      </c>
      <c r="C43" s="706"/>
      <c r="D43" s="761"/>
      <c r="E43" s="466">
        <v>110</v>
      </c>
      <c r="F43" s="467">
        <v>17.809999999999999</v>
      </c>
      <c r="G43" s="468">
        <v>12.24</v>
      </c>
      <c r="H43" s="469"/>
      <c r="I43" s="466">
        <v>214.62</v>
      </c>
      <c r="J43" s="475"/>
      <c r="K43" s="471">
        <v>5.8999999999999997E-2</v>
      </c>
      <c r="L43" s="468">
        <v>0.3</v>
      </c>
      <c r="M43" s="468">
        <v>8.1999999999999993</v>
      </c>
      <c r="N43" s="469">
        <v>0.42</v>
      </c>
      <c r="O43" s="471">
        <v>115.46</v>
      </c>
      <c r="P43" s="468">
        <v>111.21</v>
      </c>
      <c r="Q43" s="468">
        <v>17.68</v>
      </c>
      <c r="R43" s="472">
        <v>0.5</v>
      </c>
      <c r="S43" s="736"/>
      <c r="T43" s="736"/>
      <c r="U43" s="736"/>
      <c r="V43" s="736"/>
      <c r="W43" s="736"/>
      <c r="X43" s="736"/>
      <c r="Y43" s="736"/>
      <c r="Z43" s="736"/>
      <c r="AA43" s="736"/>
      <c r="AB43" s="741"/>
      <c r="AC43" s="741"/>
    </row>
    <row r="44" spans="1:29" x14ac:dyDescent="0.25">
      <c r="A44" s="403">
        <v>143</v>
      </c>
      <c r="B44" s="762" t="s">
        <v>86</v>
      </c>
      <c r="C44" s="763"/>
      <c r="D44" s="744"/>
      <c r="E44" s="479">
        <v>170</v>
      </c>
      <c r="F44" s="480">
        <v>2.86</v>
      </c>
      <c r="G44" s="481">
        <v>17.79</v>
      </c>
      <c r="H44" s="482">
        <v>68.989999999999995</v>
      </c>
      <c r="I44" s="479">
        <v>226.6</v>
      </c>
      <c r="J44" s="439"/>
      <c r="K44" s="494">
        <v>0.97</v>
      </c>
      <c r="L44" s="481">
        <v>20.25</v>
      </c>
      <c r="M44" s="481">
        <v>74.47</v>
      </c>
      <c r="N44" s="482">
        <v>1996</v>
      </c>
      <c r="O44" s="494">
        <v>60.16</v>
      </c>
      <c r="P44" s="481">
        <v>314.93</v>
      </c>
      <c r="Q44" s="481">
        <v>36.32</v>
      </c>
      <c r="R44" s="495">
        <v>0.97</v>
      </c>
      <c r="S44" s="736"/>
      <c r="T44" s="736"/>
      <c r="U44" s="736"/>
      <c r="V44" s="736"/>
      <c r="W44" s="736"/>
      <c r="X44" s="736"/>
      <c r="Y44" s="736"/>
      <c r="Z44" s="736"/>
      <c r="AA44" s="736"/>
      <c r="AB44" s="741"/>
      <c r="AC44" s="741"/>
    </row>
    <row r="45" spans="1:29" x14ac:dyDescent="0.25">
      <c r="A45" s="403">
        <v>350</v>
      </c>
      <c r="B45" s="760" t="s">
        <v>47</v>
      </c>
      <c r="C45" s="761"/>
      <c r="D45" s="746"/>
      <c r="E45" s="466">
        <v>200</v>
      </c>
      <c r="F45" s="467">
        <v>14.8</v>
      </c>
      <c r="G45" s="468">
        <v>0.08</v>
      </c>
      <c r="H45" s="469">
        <v>24.49</v>
      </c>
      <c r="I45" s="466">
        <v>114.6</v>
      </c>
      <c r="J45" s="475"/>
      <c r="K45" s="471">
        <v>6.0000000000000001E-3</v>
      </c>
      <c r="L45" s="468">
        <v>24</v>
      </c>
      <c r="M45" s="468"/>
      <c r="N45" s="469">
        <v>20</v>
      </c>
      <c r="O45" s="471">
        <v>14</v>
      </c>
      <c r="P45" s="468">
        <v>8.94</v>
      </c>
      <c r="Q45" s="468">
        <v>5.58</v>
      </c>
      <c r="R45" s="472">
        <v>0.13800000000000001</v>
      </c>
      <c r="S45" s="736"/>
      <c r="T45" s="736"/>
      <c r="U45" s="736"/>
      <c r="V45" s="736"/>
      <c r="W45" s="736"/>
      <c r="X45" s="736"/>
      <c r="Y45" s="736"/>
      <c r="Z45" s="736"/>
      <c r="AA45" s="736"/>
      <c r="AB45" s="741"/>
      <c r="AC45" s="741"/>
    </row>
    <row r="46" spans="1:29" x14ac:dyDescent="0.25">
      <c r="B46" s="788" t="s">
        <v>46</v>
      </c>
      <c r="C46" s="789"/>
      <c r="D46" s="747"/>
      <c r="E46" s="488">
        <v>60</v>
      </c>
      <c r="F46" s="489">
        <v>3.36</v>
      </c>
      <c r="G46" s="490">
        <v>0.66</v>
      </c>
      <c r="H46" s="491">
        <v>29.64</v>
      </c>
      <c r="I46" s="488">
        <v>137.94</v>
      </c>
      <c r="J46" s="475"/>
      <c r="K46" s="471">
        <v>7.0000000000000007E-2</v>
      </c>
      <c r="L46" s="468"/>
      <c r="M46" s="468"/>
      <c r="N46" s="469">
        <v>0.54</v>
      </c>
      <c r="O46" s="471">
        <v>13.8</v>
      </c>
      <c r="P46" s="468">
        <v>63.6</v>
      </c>
      <c r="Q46" s="468">
        <v>15</v>
      </c>
      <c r="R46" s="472">
        <v>1.86</v>
      </c>
      <c r="S46" s="736"/>
      <c r="T46" s="736"/>
      <c r="U46" s="736"/>
      <c r="V46" s="736"/>
      <c r="W46" s="736"/>
      <c r="X46" s="736"/>
      <c r="Y46" s="736"/>
      <c r="Z46" s="736"/>
      <c r="AA46" s="736"/>
      <c r="AB46" s="741"/>
      <c r="AC46" s="741"/>
    </row>
    <row r="47" spans="1:29" ht="16.5" thickBot="1" x14ac:dyDescent="0.3">
      <c r="B47" s="788" t="s">
        <v>1</v>
      </c>
      <c r="C47" s="789"/>
      <c r="D47" s="747"/>
      <c r="E47" s="488">
        <v>30</v>
      </c>
      <c r="F47" s="489">
        <v>2.37</v>
      </c>
      <c r="G47" s="490">
        <v>0.3</v>
      </c>
      <c r="H47" s="491">
        <v>14.49</v>
      </c>
      <c r="I47" s="488">
        <v>70.14</v>
      </c>
      <c r="J47" s="475"/>
      <c r="K47" s="579">
        <v>0.03</v>
      </c>
      <c r="L47" s="490"/>
      <c r="M47" s="490"/>
      <c r="N47" s="491">
        <v>0.39</v>
      </c>
      <c r="O47" s="579">
        <v>6.9</v>
      </c>
      <c r="P47" s="490">
        <v>26.1</v>
      </c>
      <c r="Q47" s="490">
        <v>9.9</v>
      </c>
      <c r="R47" s="580">
        <v>0.33</v>
      </c>
      <c r="S47" s="736"/>
      <c r="T47" s="736"/>
      <c r="U47" s="736"/>
      <c r="V47" s="736"/>
      <c r="W47" s="736"/>
      <c r="X47" s="736"/>
      <c r="Y47" s="736"/>
      <c r="Z47" s="736"/>
      <c r="AA47" s="736"/>
      <c r="AB47" s="741"/>
      <c r="AC47" s="741"/>
    </row>
    <row r="48" spans="1:29" ht="16.5" thickBot="1" x14ac:dyDescent="0.3">
      <c r="B48" s="790"/>
      <c r="C48" s="791"/>
      <c r="D48" s="749" t="s">
        <v>29</v>
      </c>
      <c r="E48" s="711"/>
      <c r="F48" s="755">
        <f>SUM(F41:F47)</f>
        <v>46.529999999999994</v>
      </c>
      <c r="G48" s="755">
        <f>SUM(G41:G47)</f>
        <v>38.86999999999999</v>
      </c>
      <c r="H48" s="755">
        <f>SUM(H41:H47)</f>
        <v>161.16</v>
      </c>
      <c r="I48" s="765">
        <f>SUM(I41:I47)</f>
        <v>949.6</v>
      </c>
      <c r="J48" s="792">
        <v>0.35</v>
      </c>
      <c r="K48" s="754">
        <f>SUM(K41:K47)</f>
        <v>1.325</v>
      </c>
      <c r="L48" s="755">
        <f>SUM(L41:L47)</f>
        <v>68.7</v>
      </c>
      <c r="M48" s="755">
        <f>SUM(M41:M47)</f>
        <v>142.67000000000002</v>
      </c>
      <c r="N48" s="755">
        <f>SUM(N41:N47)</f>
        <v>2018.98</v>
      </c>
      <c r="O48" s="754">
        <f>SUM(O41:O47)</f>
        <v>271.52</v>
      </c>
      <c r="P48" s="755">
        <f>SUM(P41:P47)</f>
        <v>643.33000000000015</v>
      </c>
      <c r="Q48" s="755">
        <f>SUM(Q41:Q47)</f>
        <v>123.53</v>
      </c>
      <c r="R48" s="756">
        <f>SUM(R41:R47)</f>
        <v>5.5780000000000003</v>
      </c>
      <c r="S48" s="736"/>
      <c r="T48" s="736"/>
      <c r="U48" s="736"/>
      <c r="V48" s="736"/>
      <c r="W48" s="736"/>
      <c r="X48" s="736"/>
      <c r="Y48" s="736"/>
      <c r="Z48" s="736"/>
      <c r="AA48" s="736"/>
      <c r="AB48" s="741"/>
      <c r="AC48" s="741"/>
    </row>
    <row r="49" spans="1:29" ht="16.5" thickBot="1" x14ac:dyDescent="0.3">
      <c r="B49" s="721" t="s">
        <v>7</v>
      </c>
      <c r="C49" s="758"/>
      <c r="D49" s="759"/>
      <c r="E49" s="520"/>
      <c r="F49" s="521"/>
      <c r="G49" s="521"/>
      <c r="H49" s="521"/>
      <c r="I49" s="520"/>
      <c r="J49" s="439"/>
      <c r="K49" s="522"/>
      <c r="L49" s="521"/>
      <c r="M49" s="521"/>
      <c r="N49" s="521"/>
      <c r="O49" s="522"/>
      <c r="P49" s="521"/>
      <c r="Q49" s="521"/>
      <c r="R49" s="523"/>
      <c r="S49" s="736"/>
      <c r="T49" s="736"/>
      <c r="U49" s="736"/>
      <c r="V49" s="736"/>
      <c r="W49" s="736"/>
      <c r="X49" s="736"/>
      <c r="Y49" s="736"/>
      <c r="Z49" s="736"/>
      <c r="AA49" s="736"/>
      <c r="AB49" s="741"/>
      <c r="AC49" s="741"/>
    </row>
    <row r="50" spans="1:29" x14ac:dyDescent="0.25">
      <c r="A50" s="403">
        <v>389</v>
      </c>
      <c r="B50" s="762" t="s">
        <v>3</v>
      </c>
      <c r="C50" s="763"/>
      <c r="D50" s="744"/>
      <c r="E50" s="479">
        <v>200</v>
      </c>
      <c r="F50" s="480">
        <v>1</v>
      </c>
      <c r="G50" s="481"/>
      <c r="H50" s="482">
        <v>20.2</v>
      </c>
      <c r="I50" s="479">
        <v>84.8</v>
      </c>
      <c r="J50" s="439"/>
      <c r="K50" s="494">
        <v>2.1999999999999999E-2</v>
      </c>
      <c r="L50" s="481">
        <v>4</v>
      </c>
      <c r="M50" s="481"/>
      <c r="N50" s="482"/>
      <c r="O50" s="494">
        <v>14</v>
      </c>
      <c r="P50" s="481">
        <v>14</v>
      </c>
      <c r="Q50" s="481">
        <v>8</v>
      </c>
      <c r="R50" s="495">
        <v>2.8</v>
      </c>
    </row>
    <row r="51" spans="1:29" x14ac:dyDescent="0.25">
      <c r="A51" s="403">
        <v>420</v>
      </c>
      <c r="B51" s="766" t="s">
        <v>5</v>
      </c>
      <c r="C51" s="761"/>
      <c r="D51" s="746"/>
      <c r="E51" s="466">
        <v>105</v>
      </c>
      <c r="F51" s="467">
        <v>10.08</v>
      </c>
      <c r="G51" s="468">
        <v>14.53</v>
      </c>
      <c r="H51" s="469">
        <v>3.93</v>
      </c>
      <c r="I51" s="466">
        <v>282.2</v>
      </c>
      <c r="J51" s="475"/>
      <c r="K51" s="471">
        <v>0.14000000000000001</v>
      </c>
      <c r="L51" s="468"/>
      <c r="M51" s="468">
        <v>7.87</v>
      </c>
      <c r="N51" s="469">
        <v>1.7</v>
      </c>
      <c r="O51" s="471">
        <v>282.82</v>
      </c>
      <c r="P51" s="468">
        <v>109.67</v>
      </c>
      <c r="Q51" s="468">
        <v>25.39</v>
      </c>
      <c r="R51" s="472">
        <v>1.57</v>
      </c>
    </row>
    <row r="52" spans="1:29" ht="16.5" thickBot="1" x14ac:dyDescent="0.3">
      <c r="A52" s="403">
        <v>357</v>
      </c>
      <c r="B52" s="766" t="s">
        <v>125</v>
      </c>
      <c r="C52" s="761"/>
      <c r="D52" s="746"/>
      <c r="E52" s="488">
        <v>200</v>
      </c>
      <c r="F52" s="489">
        <v>0.53</v>
      </c>
      <c r="G52" s="490"/>
      <c r="H52" s="491">
        <v>9.4700000000000006</v>
      </c>
      <c r="I52" s="488">
        <v>40</v>
      </c>
      <c r="J52" s="470"/>
      <c r="K52" s="471">
        <v>0</v>
      </c>
      <c r="L52" s="468">
        <v>0.27</v>
      </c>
      <c r="M52" s="468">
        <v>0</v>
      </c>
      <c r="N52" s="469">
        <v>0</v>
      </c>
      <c r="O52" s="471">
        <v>13.6</v>
      </c>
      <c r="P52" s="468">
        <v>22.13</v>
      </c>
      <c r="Q52" s="468">
        <v>11.73</v>
      </c>
      <c r="R52" s="472">
        <v>2.13</v>
      </c>
    </row>
    <row r="53" spans="1:29" ht="16.5" thickBot="1" x14ac:dyDescent="0.3">
      <c r="B53" s="767"/>
      <c r="C53" s="730"/>
      <c r="D53" s="767" t="s">
        <v>29</v>
      </c>
      <c r="E53" s="768"/>
      <c r="F53" s="769">
        <f>SUM(F50:F52)</f>
        <v>11.61</v>
      </c>
      <c r="G53" s="769">
        <f>SUM(G50:G52)</f>
        <v>14.53</v>
      </c>
      <c r="H53" s="769">
        <f>SUM(H50:H52)</f>
        <v>33.6</v>
      </c>
      <c r="I53" s="768">
        <f>SUM(I50:I52)</f>
        <v>407</v>
      </c>
      <c r="J53" s="770">
        <v>0.15</v>
      </c>
      <c r="K53" s="771">
        <f t="shared" ref="K53:R53" si="0">SUM(K50:K52)</f>
        <v>0.16200000000000001</v>
      </c>
      <c r="L53" s="793">
        <f t="shared" si="0"/>
        <v>4.2699999999999996</v>
      </c>
      <c r="M53" s="793">
        <f t="shared" si="0"/>
        <v>7.87</v>
      </c>
      <c r="N53" s="773">
        <f t="shared" si="0"/>
        <v>1.7</v>
      </c>
      <c r="O53" s="794">
        <f t="shared" si="0"/>
        <v>310.42</v>
      </c>
      <c r="P53" s="793">
        <f t="shared" si="0"/>
        <v>145.80000000000001</v>
      </c>
      <c r="Q53" s="793">
        <f t="shared" si="0"/>
        <v>45.120000000000005</v>
      </c>
      <c r="R53" s="795">
        <f t="shared" si="0"/>
        <v>6.5</v>
      </c>
      <c r="U53" s="709" t="s">
        <v>115</v>
      </c>
    </row>
    <row r="54" spans="1:29" ht="16.5" thickBot="1" x14ac:dyDescent="0.3">
      <c r="B54" s="767"/>
      <c r="C54" s="730"/>
      <c r="D54" s="730"/>
      <c r="E54" s="768"/>
      <c r="F54" s="769"/>
      <c r="G54" s="769"/>
      <c r="H54" s="769"/>
      <c r="I54" s="768"/>
      <c r="J54" s="796"/>
      <c r="K54" s="797"/>
      <c r="L54" s="793"/>
      <c r="M54" s="793"/>
      <c r="N54" s="773"/>
      <c r="O54" s="798"/>
      <c r="P54" s="793"/>
      <c r="Q54" s="793"/>
      <c r="R54" s="795"/>
    </row>
    <row r="55" spans="1:29" ht="16.5" thickBot="1" x14ac:dyDescent="0.3">
      <c r="B55" s="404"/>
      <c r="C55" s="405"/>
      <c r="D55" s="405" t="s">
        <v>52</v>
      </c>
      <c r="E55" s="406"/>
      <c r="F55" s="407">
        <f>F39+F48+F53</f>
        <v>77.899999999999991</v>
      </c>
      <c r="G55" s="407">
        <f>G39+G48+G53</f>
        <v>78.079999999999984</v>
      </c>
      <c r="H55" s="799">
        <f>H39+H48+H53</f>
        <v>287.70499999999998</v>
      </c>
      <c r="I55" s="406" t="s">
        <v>31</v>
      </c>
      <c r="J55" s="708" t="s">
        <v>32</v>
      </c>
      <c r="K55" s="411">
        <f>K39+K48+K53</f>
        <v>1.7349999999999999</v>
      </c>
      <c r="L55" s="412">
        <f>L39+L48+L53</f>
        <v>75.7</v>
      </c>
      <c r="M55" s="412">
        <f>M39+M48+M53</f>
        <v>271.18</v>
      </c>
      <c r="N55" s="412">
        <f>N39+N48+N53</f>
        <v>2031.8700000000001</v>
      </c>
      <c r="O55" s="412">
        <f>O39+O48+O53</f>
        <v>1081.72</v>
      </c>
      <c r="P55" s="412">
        <f>P39+P48+P53</f>
        <v>1376.26</v>
      </c>
      <c r="Q55" s="412">
        <f>Q39+Q48+Q53</f>
        <v>262.2</v>
      </c>
      <c r="R55" s="413">
        <f>R39+R48+R53</f>
        <v>17.218</v>
      </c>
      <c r="S55" s="800"/>
      <c r="T55" s="800"/>
    </row>
    <row r="56" spans="1:29" ht="16.5" thickBot="1" x14ac:dyDescent="0.3">
      <c r="B56" s="433"/>
      <c r="C56" s="431"/>
      <c r="D56" s="431"/>
      <c r="E56" s="778"/>
      <c r="F56" s="779"/>
      <c r="G56" s="779"/>
      <c r="H56" s="779"/>
      <c r="I56" s="801">
        <f>I39+I48+I53</f>
        <v>2034.9</v>
      </c>
      <c r="J56" s="802">
        <f>J39+J48+J53</f>
        <v>0.75</v>
      </c>
      <c r="K56" s="803"/>
      <c r="L56" s="783"/>
      <c r="M56" s="783"/>
      <c r="N56" s="783"/>
      <c r="O56" s="783"/>
      <c r="P56" s="783"/>
      <c r="Q56" s="783"/>
      <c r="R56" s="804"/>
    </row>
  </sheetData>
  <pageMargins left="0.7" right="0.7" top="0.75" bottom="0.75" header="0.3" footer="0.3"/>
  <pageSetup paperSize="9" scale="45" fitToHeight="0" orientation="landscape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B2:AC60"/>
  <sheetViews>
    <sheetView showWhiteSpace="0" zoomScale="74" zoomScaleNormal="74" workbookViewId="0">
      <selection activeCell="B3" sqref="B3"/>
    </sheetView>
  </sheetViews>
  <sheetFormatPr defaultRowHeight="15" x14ac:dyDescent="0.25"/>
  <cols>
    <col min="1" max="4" width="9.140625" style="242"/>
    <col min="5" max="5" width="35.7109375" style="242" customWidth="1"/>
    <col min="6" max="6" width="11.42578125" style="242" customWidth="1"/>
    <col min="7" max="8" width="9.140625" style="242"/>
    <col min="9" max="9" width="10.28515625" style="242" customWidth="1"/>
    <col min="10" max="10" width="12" style="242" bestFit="1" customWidth="1"/>
    <col min="11" max="11" width="11.28515625" style="242" customWidth="1"/>
    <col min="12" max="15" width="9.140625" style="242"/>
    <col min="16" max="16" width="10.140625" style="242" customWidth="1"/>
    <col min="17" max="17" width="11.140625" style="242" customWidth="1"/>
    <col min="18" max="16384" width="9.140625" style="242"/>
  </cols>
  <sheetData>
    <row r="2" spans="2:22" ht="15.75" thickBot="1" x14ac:dyDescent="0.3"/>
    <row r="3" spans="2:22" s="243" customFormat="1" ht="24.95" customHeight="1" thickBot="1" x14ac:dyDescent="0.35">
      <c r="C3" s="244" t="s">
        <v>67</v>
      </c>
      <c r="D3" s="245"/>
      <c r="E3" s="245"/>
      <c r="F3" s="246"/>
      <c r="G3" s="247"/>
      <c r="H3" s="247"/>
      <c r="I3" s="247"/>
      <c r="J3" s="248"/>
      <c r="K3" s="248"/>
      <c r="L3" s="249"/>
      <c r="M3" s="247"/>
      <c r="N3" s="247"/>
      <c r="O3" s="247"/>
      <c r="P3" s="249"/>
      <c r="Q3" s="247"/>
      <c r="R3" s="247"/>
      <c r="S3" s="250"/>
    </row>
    <row r="4" spans="2:22" s="243" customFormat="1" ht="24.95" customHeight="1" thickBot="1" x14ac:dyDescent="0.35">
      <c r="C4" s="251" t="s">
        <v>74</v>
      </c>
      <c r="D4" s="252"/>
      <c r="E4" s="252"/>
      <c r="F4" s="253" t="s">
        <v>21</v>
      </c>
      <c r="G4" s="254"/>
      <c r="H4" s="255" t="s">
        <v>26</v>
      </c>
      <c r="I4" s="256"/>
      <c r="J4" s="257" t="s">
        <v>27</v>
      </c>
      <c r="K4" s="257"/>
      <c r="L4" s="258"/>
      <c r="M4" s="256" t="s">
        <v>34</v>
      </c>
      <c r="N4" s="256"/>
      <c r="O4" s="256"/>
      <c r="P4" s="259" t="s">
        <v>33</v>
      </c>
      <c r="Q4" s="256"/>
      <c r="R4" s="256"/>
      <c r="S4" s="260"/>
    </row>
    <row r="5" spans="2:22" s="243" customFormat="1" ht="24.95" customHeight="1" thickBot="1" x14ac:dyDescent="0.35">
      <c r="C5" s="261" t="s">
        <v>51</v>
      </c>
      <c r="D5" s="262"/>
      <c r="E5" s="245"/>
      <c r="F5" s="263" t="s">
        <v>22</v>
      </c>
      <c r="G5" s="264" t="s">
        <v>23</v>
      </c>
      <c r="H5" s="265" t="s">
        <v>24</v>
      </c>
      <c r="I5" s="266" t="s">
        <v>25</v>
      </c>
      <c r="J5" s="263" t="s">
        <v>28</v>
      </c>
      <c r="K5" s="267"/>
      <c r="L5" s="268" t="s">
        <v>43</v>
      </c>
      <c r="M5" s="269" t="s">
        <v>37</v>
      </c>
      <c r="N5" s="269" t="s">
        <v>38</v>
      </c>
      <c r="O5" s="269" t="s">
        <v>39</v>
      </c>
      <c r="P5" s="268" t="s">
        <v>35</v>
      </c>
      <c r="Q5" s="269" t="s">
        <v>36</v>
      </c>
      <c r="R5" s="269" t="s">
        <v>42</v>
      </c>
      <c r="S5" s="270" t="s">
        <v>41</v>
      </c>
    </row>
    <row r="6" spans="2:22" s="243" customFormat="1" ht="24.95" customHeight="1" thickBot="1" x14ac:dyDescent="0.35">
      <c r="C6" s="271"/>
      <c r="D6" s="271"/>
      <c r="E6" s="272"/>
      <c r="F6" s="273"/>
      <c r="G6" s="274"/>
      <c r="H6" s="274"/>
      <c r="I6" s="274"/>
      <c r="J6" s="275"/>
      <c r="K6" s="275"/>
      <c r="L6" s="276"/>
      <c r="M6" s="274"/>
      <c r="N6" s="274"/>
      <c r="O6" s="274"/>
      <c r="P6" s="276"/>
      <c r="Q6" s="274"/>
      <c r="R6" s="274"/>
      <c r="S6" s="277"/>
    </row>
    <row r="7" spans="2:22" s="243" customFormat="1" ht="24.95" customHeight="1" thickBot="1" x14ac:dyDescent="0.35">
      <c r="C7" s="278" t="s">
        <v>8</v>
      </c>
      <c r="D7" s="279"/>
      <c r="E7" s="280"/>
      <c r="F7" s="281"/>
      <c r="G7" s="282"/>
      <c r="H7" s="282"/>
      <c r="I7" s="282"/>
      <c r="J7" s="283"/>
      <c r="K7" s="283"/>
      <c r="L7" s="284"/>
      <c r="M7" s="282"/>
      <c r="N7" s="282"/>
      <c r="O7" s="282"/>
      <c r="P7" s="284"/>
      <c r="Q7" s="282"/>
      <c r="R7" s="282"/>
      <c r="S7" s="285"/>
    </row>
    <row r="8" spans="2:22" s="243" customFormat="1" ht="24.95" customHeight="1" x14ac:dyDescent="0.3">
      <c r="B8" s="243">
        <v>222</v>
      </c>
      <c r="C8" s="286" t="s">
        <v>59</v>
      </c>
      <c r="D8" s="287"/>
      <c r="E8" s="288"/>
      <c r="F8" s="289">
        <v>120</v>
      </c>
      <c r="G8" s="290">
        <v>15.35</v>
      </c>
      <c r="H8" s="291">
        <v>12.56</v>
      </c>
      <c r="I8" s="292">
        <v>20.5</v>
      </c>
      <c r="J8" s="289">
        <v>264.45999999999998</v>
      </c>
      <c r="K8" s="293"/>
      <c r="L8" s="294">
        <v>0.10299999999999999</v>
      </c>
      <c r="M8" s="291">
        <v>0.34</v>
      </c>
      <c r="N8" s="291">
        <v>102</v>
      </c>
      <c r="O8" s="292">
        <v>1.36</v>
      </c>
      <c r="P8" s="294">
        <v>221</v>
      </c>
      <c r="Q8" s="291">
        <v>319.60000000000002</v>
      </c>
      <c r="R8" s="291">
        <v>37.4</v>
      </c>
      <c r="S8" s="295">
        <v>1.53</v>
      </c>
    </row>
    <row r="9" spans="2:22" s="243" customFormat="1" ht="24.95" customHeight="1" x14ac:dyDescent="0.3">
      <c r="C9" s="296" t="s">
        <v>15</v>
      </c>
      <c r="D9" s="297"/>
      <c r="E9" s="297"/>
      <c r="F9" s="289">
        <v>10</v>
      </c>
      <c r="G9" s="290">
        <v>0.71</v>
      </c>
      <c r="H9" s="291">
        <v>0.5</v>
      </c>
      <c r="I9" s="292">
        <v>5.52</v>
      </c>
      <c r="J9" s="289">
        <v>33.340000000000003</v>
      </c>
      <c r="K9" s="293"/>
      <c r="L9" s="294">
        <v>5.0000000000000001E-3</v>
      </c>
      <c r="M9" s="291">
        <v>0.1</v>
      </c>
      <c r="N9" s="291">
        <v>2.5</v>
      </c>
      <c r="O9" s="292">
        <v>0.01</v>
      </c>
      <c r="P9" s="294">
        <v>31.7</v>
      </c>
      <c r="Q9" s="291">
        <v>22.9</v>
      </c>
      <c r="R9" s="291">
        <v>3.4</v>
      </c>
      <c r="S9" s="295">
        <v>0.02</v>
      </c>
    </row>
    <row r="10" spans="2:22" s="243" customFormat="1" ht="24.95" customHeight="1" x14ac:dyDescent="0.3">
      <c r="B10" s="243">
        <v>376</v>
      </c>
      <c r="C10" s="286" t="s">
        <v>180</v>
      </c>
      <c r="D10" s="288"/>
      <c r="E10" s="297"/>
      <c r="F10" s="289">
        <v>200</v>
      </c>
      <c r="G10" s="290">
        <v>1.1599999999999999</v>
      </c>
      <c r="H10" s="291">
        <v>0.3</v>
      </c>
      <c r="I10" s="292">
        <v>47.26</v>
      </c>
      <c r="J10" s="289">
        <v>196.38</v>
      </c>
      <c r="K10" s="298"/>
      <c r="L10" s="294">
        <v>0.02</v>
      </c>
      <c r="M10" s="291">
        <v>0.8</v>
      </c>
      <c r="N10" s="291"/>
      <c r="O10" s="292">
        <v>0.2</v>
      </c>
      <c r="P10" s="294">
        <v>5.84</v>
      </c>
      <c r="Q10" s="291">
        <v>46</v>
      </c>
      <c r="R10" s="291">
        <v>33</v>
      </c>
      <c r="S10" s="295">
        <v>0.96</v>
      </c>
    </row>
    <row r="11" spans="2:22" s="243" customFormat="1" ht="24.95" customHeight="1" x14ac:dyDescent="0.3">
      <c r="C11" s="299" t="s">
        <v>1</v>
      </c>
      <c r="D11" s="300"/>
      <c r="E11" s="300"/>
      <c r="F11" s="301">
        <v>40</v>
      </c>
      <c r="G11" s="302">
        <v>3.16</v>
      </c>
      <c r="H11" s="303">
        <v>0.4</v>
      </c>
      <c r="I11" s="304">
        <v>19.32</v>
      </c>
      <c r="J11" s="301">
        <v>93.52</v>
      </c>
      <c r="K11" s="283"/>
      <c r="L11" s="305">
        <v>0.04</v>
      </c>
      <c r="M11" s="306"/>
      <c r="N11" s="306"/>
      <c r="O11" s="307">
        <v>0.52</v>
      </c>
      <c r="P11" s="305">
        <v>9.1999999999999993</v>
      </c>
      <c r="Q11" s="306">
        <v>34.799999999999997</v>
      </c>
      <c r="R11" s="306">
        <v>13.2</v>
      </c>
      <c r="S11" s="308">
        <v>0.44</v>
      </c>
    </row>
    <row r="12" spans="2:22" s="243" customFormat="1" ht="24.95" customHeight="1" thickBot="1" x14ac:dyDescent="0.35">
      <c r="C12" s="309"/>
      <c r="D12" s="310"/>
      <c r="E12" s="311"/>
      <c r="F12" s="301"/>
      <c r="G12" s="302"/>
      <c r="H12" s="303"/>
      <c r="I12" s="304"/>
      <c r="J12" s="301"/>
      <c r="K12" s="283"/>
      <c r="L12" s="312"/>
      <c r="M12" s="303"/>
      <c r="N12" s="303"/>
      <c r="O12" s="304"/>
      <c r="P12" s="312"/>
      <c r="Q12" s="303"/>
      <c r="R12" s="303"/>
      <c r="S12" s="313"/>
    </row>
    <row r="13" spans="2:22" s="243" customFormat="1" ht="24.95" customHeight="1" thickBot="1" x14ac:dyDescent="0.35">
      <c r="C13" s="314"/>
      <c r="D13" s="315"/>
      <c r="E13" s="315" t="s">
        <v>29</v>
      </c>
      <c r="F13" s="316"/>
      <c r="G13" s="317">
        <f>SUM(G8:G12)</f>
        <v>20.38</v>
      </c>
      <c r="H13" s="317">
        <f>SUM(H8:H12)</f>
        <v>13.760000000000002</v>
      </c>
      <c r="I13" s="317">
        <f>SUM(I8:I12)</f>
        <v>92.6</v>
      </c>
      <c r="J13" s="318">
        <f>SUM(J8:J12)</f>
        <v>587.69999999999993</v>
      </c>
      <c r="K13" s="319">
        <v>0.25</v>
      </c>
      <c r="L13" s="320">
        <f t="shared" ref="L13:S13" si="0">SUM(L8:L12)</f>
        <v>0.16800000000000001</v>
      </c>
      <c r="M13" s="321">
        <f t="shared" si="0"/>
        <v>1.2400000000000002</v>
      </c>
      <c r="N13" s="321">
        <f t="shared" si="0"/>
        <v>104.5</v>
      </c>
      <c r="O13" s="321">
        <f t="shared" si="0"/>
        <v>2.09</v>
      </c>
      <c r="P13" s="320">
        <f t="shared" si="0"/>
        <v>267.73999999999995</v>
      </c>
      <c r="Q13" s="321">
        <f t="shared" si="0"/>
        <v>423.3</v>
      </c>
      <c r="R13" s="321">
        <f t="shared" si="0"/>
        <v>87</v>
      </c>
      <c r="S13" s="322">
        <f t="shared" si="0"/>
        <v>2.9499999999999997</v>
      </c>
    </row>
    <row r="14" spans="2:22" s="243" customFormat="1" ht="24.95" customHeight="1" thickBot="1" x14ac:dyDescent="0.35">
      <c r="C14" s="278" t="s">
        <v>6</v>
      </c>
      <c r="D14" s="323"/>
      <c r="E14" s="280"/>
      <c r="F14" s="281"/>
      <c r="G14" s="324"/>
      <c r="H14" s="324"/>
      <c r="I14" s="324"/>
      <c r="J14" s="281"/>
      <c r="K14" s="263"/>
      <c r="L14" s="325"/>
      <c r="M14" s="324"/>
      <c r="N14" s="324"/>
      <c r="O14" s="324"/>
      <c r="P14" s="325"/>
      <c r="Q14" s="324"/>
      <c r="R14" s="324"/>
      <c r="S14" s="326"/>
    </row>
    <row r="15" spans="2:22" s="243" customFormat="1" ht="24.95" customHeight="1" x14ac:dyDescent="0.3">
      <c r="B15" s="243">
        <v>67</v>
      </c>
      <c r="C15" s="327" t="s">
        <v>99</v>
      </c>
      <c r="D15" s="328"/>
      <c r="E15" s="329"/>
      <c r="F15" s="330">
        <v>100</v>
      </c>
      <c r="G15" s="331">
        <v>1.62</v>
      </c>
      <c r="H15" s="306">
        <v>6.2</v>
      </c>
      <c r="I15" s="307">
        <v>8.9</v>
      </c>
      <c r="J15" s="330">
        <v>97.88</v>
      </c>
      <c r="K15" s="263"/>
      <c r="L15" s="305">
        <v>0.1</v>
      </c>
      <c r="M15" s="306">
        <v>13</v>
      </c>
      <c r="N15" s="306"/>
      <c r="O15" s="307">
        <v>2.95</v>
      </c>
      <c r="P15" s="305">
        <v>40.4</v>
      </c>
      <c r="Q15" s="306">
        <v>48.8</v>
      </c>
      <c r="R15" s="306">
        <v>23.4</v>
      </c>
      <c r="S15" s="308">
        <v>1.02</v>
      </c>
      <c r="T15" s="306"/>
      <c r="U15" s="306"/>
      <c r="V15" s="308"/>
    </row>
    <row r="16" spans="2:22" s="243" customFormat="1" ht="24.95" customHeight="1" x14ac:dyDescent="0.3">
      <c r="B16" s="243">
        <v>108</v>
      </c>
      <c r="C16" s="286" t="s">
        <v>63</v>
      </c>
      <c r="D16" s="287"/>
      <c r="E16" s="288"/>
      <c r="F16" s="289">
        <v>250</v>
      </c>
      <c r="G16" s="290">
        <v>5.6</v>
      </c>
      <c r="H16" s="291">
        <v>4.8</v>
      </c>
      <c r="I16" s="292">
        <v>10.17</v>
      </c>
      <c r="J16" s="289">
        <v>115</v>
      </c>
      <c r="K16" s="298"/>
      <c r="L16" s="294">
        <v>5.5E-2</v>
      </c>
      <c r="M16" s="291">
        <v>0.8</v>
      </c>
      <c r="N16" s="291">
        <v>5.87</v>
      </c>
      <c r="O16" s="292"/>
      <c r="P16" s="294">
        <v>23.72</v>
      </c>
      <c r="Q16" s="291">
        <v>56.55</v>
      </c>
      <c r="R16" s="291">
        <v>16.75</v>
      </c>
      <c r="S16" s="295">
        <v>0.57999999999999996</v>
      </c>
    </row>
    <row r="17" spans="2:19" s="243" customFormat="1" ht="24.95" customHeight="1" x14ac:dyDescent="0.3">
      <c r="B17" s="243">
        <v>245</v>
      </c>
      <c r="C17" s="309" t="s">
        <v>100</v>
      </c>
      <c r="D17" s="310"/>
      <c r="E17" s="311"/>
      <c r="F17" s="301">
        <v>100</v>
      </c>
      <c r="G17" s="302">
        <v>4.58</v>
      </c>
      <c r="H17" s="303">
        <v>13.61</v>
      </c>
      <c r="I17" s="304">
        <v>12.5</v>
      </c>
      <c r="J17" s="301">
        <v>170.67</v>
      </c>
      <c r="K17" s="263"/>
      <c r="L17" s="312">
        <v>1.2500000000000001E-2</v>
      </c>
      <c r="M17" s="303">
        <v>1.2500000000000001E-2</v>
      </c>
      <c r="N17" s="303">
        <v>15</v>
      </c>
      <c r="O17" s="304">
        <v>8.7499999999999994E-2</v>
      </c>
      <c r="P17" s="312">
        <v>134.5</v>
      </c>
      <c r="Q17" s="303">
        <v>264.87</v>
      </c>
      <c r="R17" s="303">
        <v>15.58</v>
      </c>
      <c r="S17" s="313">
        <v>1.8</v>
      </c>
    </row>
    <row r="18" spans="2:19" s="243" customFormat="1" ht="24.95" customHeight="1" x14ac:dyDescent="0.3">
      <c r="B18" s="243">
        <v>304</v>
      </c>
      <c r="C18" s="309" t="s">
        <v>2</v>
      </c>
      <c r="D18" s="310"/>
      <c r="E18" s="311"/>
      <c r="F18" s="301">
        <v>185</v>
      </c>
      <c r="G18" s="302">
        <v>2.2000000000000002</v>
      </c>
      <c r="H18" s="303">
        <v>6.68</v>
      </c>
      <c r="I18" s="304">
        <v>45.22</v>
      </c>
      <c r="J18" s="301">
        <v>260.41000000000003</v>
      </c>
      <c r="K18" s="263"/>
      <c r="L18" s="312">
        <v>3.6999999999999998E-2</v>
      </c>
      <c r="M18" s="303"/>
      <c r="N18" s="303">
        <v>33.299999999999997</v>
      </c>
      <c r="O18" s="304">
        <v>0.74</v>
      </c>
      <c r="P18" s="312">
        <v>3.22</v>
      </c>
      <c r="Q18" s="303">
        <v>75.849999999999994</v>
      </c>
      <c r="R18" s="303">
        <v>23.44</v>
      </c>
      <c r="S18" s="313">
        <v>0.65</v>
      </c>
    </row>
    <row r="19" spans="2:19" s="243" customFormat="1" ht="24.95" customHeight="1" x14ac:dyDescent="0.3">
      <c r="B19" s="243">
        <v>342</v>
      </c>
      <c r="C19" s="286" t="s">
        <v>118</v>
      </c>
      <c r="D19" s="288"/>
      <c r="E19" s="297"/>
      <c r="F19" s="301">
        <v>200</v>
      </c>
      <c r="G19" s="302">
        <v>0.51</v>
      </c>
      <c r="H19" s="303">
        <v>0.04</v>
      </c>
      <c r="I19" s="304">
        <v>9.4700000000000006</v>
      </c>
      <c r="J19" s="301">
        <v>40.04</v>
      </c>
      <c r="K19" s="263"/>
      <c r="L19" s="312">
        <v>0.02</v>
      </c>
      <c r="M19" s="303">
        <v>59.4</v>
      </c>
      <c r="N19" s="303"/>
      <c r="O19" s="304">
        <v>0.2</v>
      </c>
      <c r="P19" s="312">
        <v>23.4</v>
      </c>
      <c r="Q19" s="303">
        <v>23.4</v>
      </c>
      <c r="R19" s="303">
        <v>17</v>
      </c>
      <c r="S19" s="313">
        <v>60.3</v>
      </c>
    </row>
    <row r="20" spans="2:19" s="243" customFormat="1" ht="24.95" customHeight="1" x14ac:dyDescent="0.3">
      <c r="C20" s="309" t="s">
        <v>1</v>
      </c>
      <c r="D20" s="310"/>
      <c r="E20" s="301"/>
      <c r="F20" s="301">
        <v>40</v>
      </c>
      <c r="G20" s="302">
        <v>2.2400000000000002</v>
      </c>
      <c r="H20" s="303">
        <v>0.44</v>
      </c>
      <c r="I20" s="304">
        <v>19.760000000000002</v>
      </c>
      <c r="J20" s="301">
        <v>91.96</v>
      </c>
      <c r="K20" s="263"/>
      <c r="L20" s="312">
        <v>0.04</v>
      </c>
      <c r="M20" s="303"/>
      <c r="N20" s="303"/>
      <c r="O20" s="304">
        <v>0.36</v>
      </c>
      <c r="P20" s="312">
        <v>9.1999999999999993</v>
      </c>
      <c r="Q20" s="303">
        <v>42.4</v>
      </c>
      <c r="R20" s="303">
        <v>10</v>
      </c>
      <c r="S20" s="313">
        <v>1.24</v>
      </c>
    </row>
    <row r="21" spans="2:19" s="243" customFormat="1" ht="24.95" customHeight="1" x14ac:dyDescent="0.3">
      <c r="C21" s="309" t="s">
        <v>46</v>
      </c>
      <c r="D21" s="310"/>
      <c r="E21" s="301"/>
      <c r="F21" s="301">
        <v>20</v>
      </c>
      <c r="G21" s="302">
        <v>1.58</v>
      </c>
      <c r="H21" s="303">
        <v>0.2</v>
      </c>
      <c r="I21" s="304">
        <v>9.66</v>
      </c>
      <c r="J21" s="301">
        <v>46.76</v>
      </c>
      <c r="K21" s="283"/>
      <c r="L21" s="305">
        <v>0.02</v>
      </c>
      <c r="M21" s="306"/>
      <c r="N21" s="306"/>
      <c r="O21" s="307">
        <v>0.26</v>
      </c>
      <c r="P21" s="305">
        <v>4.5999999999999996</v>
      </c>
      <c r="Q21" s="306">
        <v>17.399999999999999</v>
      </c>
      <c r="R21" s="306">
        <v>6.6</v>
      </c>
      <c r="S21" s="308">
        <v>0.22</v>
      </c>
    </row>
    <row r="22" spans="2:19" s="243" customFormat="1" ht="24.95" customHeight="1" thickBot="1" x14ac:dyDescent="0.35">
      <c r="C22" s="309"/>
      <c r="D22" s="332"/>
      <c r="E22" s="311"/>
      <c r="F22" s="301"/>
      <c r="G22" s="302"/>
      <c r="H22" s="303"/>
      <c r="I22" s="304"/>
      <c r="J22" s="301"/>
      <c r="K22" s="263"/>
      <c r="L22" s="312"/>
      <c r="M22" s="303"/>
      <c r="N22" s="303"/>
      <c r="O22" s="304"/>
      <c r="P22" s="312"/>
      <c r="Q22" s="303"/>
      <c r="R22" s="303"/>
      <c r="S22" s="313"/>
    </row>
    <row r="23" spans="2:19" s="243" customFormat="1" ht="24.95" customHeight="1" thickBot="1" x14ac:dyDescent="0.35">
      <c r="C23" s="266"/>
      <c r="D23" s="333"/>
      <c r="E23" s="333" t="s">
        <v>29</v>
      </c>
      <c r="F23" s="246"/>
      <c r="G23" s="321">
        <f>SUM(G15:G21)</f>
        <v>18.329999999999998</v>
      </c>
      <c r="H23" s="321">
        <f>SUM(H15:H22)</f>
        <v>31.97</v>
      </c>
      <c r="I23" s="321">
        <f>SUM(I15:I22)</f>
        <v>115.67999999999999</v>
      </c>
      <c r="J23" s="334">
        <f>SUM(J15:J22)</f>
        <v>822.72</v>
      </c>
      <c r="K23" s="319">
        <v>0.35</v>
      </c>
      <c r="L23" s="320">
        <f t="shared" ref="L23:S23" si="1">SUM(L15:L22)</f>
        <v>0.28450000000000003</v>
      </c>
      <c r="M23" s="321">
        <f t="shared" si="1"/>
        <v>73.212500000000006</v>
      </c>
      <c r="N23" s="321">
        <f t="shared" si="1"/>
        <v>54.17</v>
      </c>
      <c r="O23" s="321">
        <f t="shared" si="1"/>
        <v>4.5975000000000001</v>
      </c>
      <c r="P23" s="320">
        <f t="shared" si="1"/>
        <v>239.04</v>
      </c>
      <c r="Q23" s="321">
        <f t="shared" si="1"/>
        <v>529.27</v>
      </c>
      <c r="R23" s="321">
        <f t="shared" si="1"/>
        <v>112.77</v>
      </c>
      <c r="S23" s="322">
        <f t="shared" si="1"/>
        <v>65.809999999999988</v>
      </c>
    </row>
    <row r="24" spans="2:19" s="243" customFormat="1" ht="24.95" customHeight="1" thickBot="1" x14ac:dyDescent="0.35">
      <c r="C24" s="261" t="s">
        <v>7</v>
      </c>
      <c r="D24" s="323"/>
      <c r="E24" s="280"/>
      <c r="F24" s="281"/>
      <c r="G24" s="324"/>
      <c r="H24" s="324"/>
      <c r="I24" s="324"/>
      <c r="J24" s="281"/>
      <c r="K24" s="263"/>
      <c r="L24" s="325"/>
      <c r="M24" s="324"/>
      <c r="N24" s="324"/>
      <c r="O24" s="324"/>
      <c r="P24" s="325"/>
      <c r="Q24" s="335"/>
      <c r="R24" s="336"/>
      <c r="S24" s="337"/>
    </row>
    <row r="25" spans="2:19" s="243" customFormat="1" ht="24.95" customHeight="1" x14ac:dyDescent="0.3">
      <c r="B25" s="243">
        <v>609</v>
      </c>
      <c r="C25" s="338" t="s">
        <v>40</v>
      </c>
      <c r="D25" s="288"/>
      <c r="E25" s="297"/>
      <c r="F25" s="289">
        <v>90</v>
      </c>
      <c r="G25" s="290">
        <v>9.3800000000000008</v>
      </c>
      <c r="H25" s="291">
        <v>8.3000000000000007</v>
      </c>
      <c r="I25" s="292">
        <v>27.14</v>
      </c>
      <c r="J25" s="289">
        <v>205.55</v>
      </c>
      <c r="K25" s="298"/>
      <c r="L25" s="294">
        <v>0.13</v>
      </c>
      <c r="M25" s="291">
        <v>0.13</v>
      </c>
      <c r="N25" s="291">
        <v>23.3</v>
      </c>
      <c r="O25" s="292">
        <v>24.46</v>
      </c>
      <c r="P25" s="339">
        <v>22.53</v>
      </c>
      <c r="Q25" s="294">
        <v>128.1</v>
      </c>
      <c r="R25" s="291">
        <v>31.61</v>
      </c>
      <c r="S25" s="295">
        <v>1.48</v>
      </c>
    </row>
    <row r="26" spans="2:19" s="243" customFormat="1" ht="24.95" customHeight="1" x14ac:dyDescent="0.3">
      <c r="B26" s="243">
        <v>386</v>
      </c>
      <c r="C26" s="286" t="s">
        <v>48</v>
      </c>
      <c r="D26" s="288"/>
      <c r="E26" s="297"/>
      <c r="F26" s="289">
        <v>200</v>
      </c>
      <c r="G26" s="290">
        <v>8.48</v>
      </c>
      <c r="H26" s="291">
        <v>3.008</v>
      </c>
      <c r="I26" s="292">
        <v>11.808</v>
      </c>
      <c r="J26" s="340">
        <v>107.008</v>
      </c>
      <c r="K26" s="298"/>
      <c r="L26" s="294">
        <v>6.4000000000000001E-2</v>
      </c>
      <c r="M26" s="291">
        <v>1.2</v>
      </c>
      <c r="N26" s="291">
        <v>20</v>
      </c>
      <c r="O26" s="292"/>
      <c r="P26" s="339">
        <v>248</v>
      </c>
      <c r="Q26" s="294">
        <v>190</v>
      </c>
      <c r="R26" s="291">
        <v>30</v>
      </c>
      <c r="S26" s="295">
        <v>0.21</v>
      </c>
    </row>
    <row r="27" spans="2:19" s="243" customFormat="1" ht="24.95" customHeight="1" thickBot="1" x14ac:dyDescent="0.35">
      <c r="B27" s="243">
        <v>356</v>
      </c>
      <c r="C27" s="286" t="s">
        <v>174</v>
      </c>
      <c r="D27" s="288"/>
      <c r="E27" s="341"/>
      <c r="F27" s="342">
        <v>200</v>
      </c>
      <c r="G27" s="343">
        <v>0.53</v>
      </c>
      <c r="H27" s="344"/>
      <c r="I27" s="345">
        <v>9.4700000000000006</v>
      </c>
      <c r="J27" s="342">
        <v>40</v>
      </c>
      <c r="K27" s="346"/>
      <c r="L27" s="294">
        <v>0</v>
      </c>
      <c r="M27" s="291">
        <v>0.27</v>
      </c>
      <c r="N27" s="291">
        <v>0</v>
      </c>
      <c r="O27" s="292">
        <v>0</v>
      </c>
      <c r="P27" s="339">
        <v>13.6</v>
      </c>
      <c r="Q27" s="294">
        <v>22.13</v>
      </c>
      <c r="R27" s="291">
        <v>11.73</v>
      </c>
      <c r="S27" s="295">
        <v>2.13</v>
      </c>
    </row>
    <row r="28" spans="2:19" s="243" customFormat="1" ht="24.95" customHeight="1" thickBot="1" x14ac:dyDescent="0.35">
      <c r="C28" s="347"/>
      <c r="D28" s="348"/>
      <c r="E28" s="347" t="s">
        <v>29</v>
      </c>
      <c r="F28" s="349"/>
      <c r="G28" s="350">
        <f>SUM(G25:G27)</f>
        <v>18.39</v>
      </c>
      <c r="H28" s="350">
        <f>SUM(H25:H27)</f>
        <v>11.308</v>
      </c>
      <c r="I28" s="350">
        <f>SUM(I25:I27)</f>
        <v>48.417999999999999</v>
      </c>
      <c r="J28" s="349">
        <f>SUM(J25:J27)</f>
        <v>352.55799999999999</v>
      </c>
      <c r="K28" s="351">
        <v>0.15</v>
      </c>
      <c r="L28" s="352">
        <f t="shared" ref="L28:S28" si="2">SUM(L25:L27)</f>
        <v>0.19400000000000001</v>
      </c>
      <c r="M28" s="353">
        <f t="shared" si="2"/>
        <v>1.6</v>
      </c>
      <c r="N28" s="353">
        <f t="shared" si="2"/>
        <v>43.3</v>
      </c>
      <c r="O28" s="354">
        <f>O25+O26+O27</f>
        <v>24.46</v>
      </c>
      <c r="P28" s="355">
        <f t="shared" si="2"/>
        <v>284.13</v>
      </c>
      <c r="Q28" s="356">
        <f t="shared" si="2"/>
        <v>340.23</v>
      </c>
      <c r="R28" s="357">
        <f t="shared" si="2"/>
        <v>73.34</v>
      </c>
      <c r="S28" s="358">
        <f t="shared" si="2"/>
        <v>3.82</v>
      </c>
    </row>
    <row r="29" spans="2:19" s="243" customFormat="1" ht="24.95" customHeight="1" thickBot="1" x14ac:dyDescent="0.35">
      <c r="C29" s="347"/>
      <c r="D29" s="348"/>
      <c r="E29" s="348"/>
      <c r="F29" s="349"/>
      <c r="G29" s="350"/>
      <c r="H29" s="350"/>
      <c r="I29" s="350"/>
      <c r="J29" s="349"/>
      <c r="K29" s="355"/>
      <c r="L29" s="359"/>
      <c r="M29" s="360"/>
      <c r="N29" s="360"/>
      <c r="O29" s="354"/>
      <c r="P29" s="361"/>
      <c r="Q29" s="360"/>
      <c r="R29" s="360"/>
      <c r="S29" s="362"/>
    </row>
    <row r="30" spans="2:19" s="243" customFormat="1" ht="24.95" customHeight="1" thickBot="1" x14ac:dyDescent="0.35">
      <c r="C30" s="244"/>
      <c r="D30" s="245"/>
      <c r="E30" s="262" t="s">
        <v>52</v>
      </c>
      <c r="F30" s="363"/>
      <c r="G30" s="262">
        <f>G13+G23+G28</f>
        <v>57.099999999999994</v>
      </c>
      <c r="H30" s="262">
        <f>H13+H23+H28</f>
        <v>57.038000000000004</v>
      </c>
      <c r="I30" s="364">
        <v>240.57</v>
      </c>
      <c r="J30" s="365" t="s">
        <v>31</v>
      </c>
      <c r="K30" s="365" t="s">
        <v>32</v>
      </c>
      <c r="L30" s="366">
        <f t="shared" ref="L30:S30" si="3">L13+L23+L28</f>
        <v>0.64650000000000007</v>
      </c>
      <c r="M30" s="367">
        <f t="shared" si="3"/>
        <v>76.052499999999995</v>
      </c>
      <c r="N30" s="367">
        <f t="shared" si="3"/>
        <v>201.97000000000003</v>
      </c>
      <c r="O30" s="367">
        <f t="shared" si="3"/>
        <v>31.147500000000001</v>
      </c>
      <c r="P30" s="367">
        <f t="shared" si="3"/>
        <v>790.91</v>
      </c>
      <c r="Q30" s="367">
        <f t="shared" si="3"/>
        <v>1292.8</v>
      </c>
      <c r="R30" s="367">
        <f t="shared" si="3"/>
        <v>273.11</v>
      </c>
      <c r="S30" s="368">
        <f t="shared" si="3"/>
        <v>72.579999999999984</v>
      </c>
    </row>
    <row r="31" spans="2:19" s="243" customFormat="1" ht="24.95" customHeight="1" thickBot="1" x14ac:dyDescent="0.35">
      <c r="C31" s="258"/>
      <c r="D31" s="256"/>
      <c r="E31" s="256"/>
      <c r="F31" s="369"/>
      <c r="G31" s="370"/>
      <c r="H31" s="370"/>
      <c r="I31" s="370"/>
      <c r="J31" s="371">
        <f>J13+J23+J28</f>
        <v>1762.9780000000001</v>
      </c>
      <c r="K31" s="372">
        <f>K13+K23+K28</f>
        <v>0.75</v>
      </c>
      <c r="L31" s="373"/>
      <c r="M31" s="374"/>
      <c r="N31" s="374"/>
      <c r="O31" s="374"/>
      <c r="P31" s="374"/>
      <c r="Q31" s="374"/>
      <c r="R31" s="374"/>
      <c r="S31" s="375"/>
    </row>
    <row r="32" spans="2:19" s="243" customFormat="1" ht="24.95" customHeight="1" thickBot="1" x14ac:dyDescent="0.35">
      <c r="C32" s="244" t="s">
        <v>153</v>
      </c>
      <c r="D32" s="245"/>
      <c r="E32" s="245"/>
      <c r="F32" s="246"/>
      <c r="G32" s="247"/>
      <c r="H32" s="247"/>
      <c r="I32" s="247"/>
      <c r="J32" s="248"/>
      <c r="K32" s="248"/>
      <c r="L32" s="249"/>
      <c r="M32" s="247"/>
      <c r="N32" s="247"/>
      <c r="O32" s="247"/>
      <c r="P32" s="249"/>
      <c r="Q32" s="247"/>
      <c r="R32" s="247"/>
      <c r="S32" s="250"/>
    </row>
    <row r="33" spans="2:29" s="243" customFormat="1" ht="24.95" customHeight="1" thickBot="1" x14ac:dyDescent="0.35">
      <c r="C33" s="251" t="str">
        <f>C4</f>
        <v>День       :  10</v>
      </c>
      <c r="D33" s="252"/>
      <c r="E33" s="252"/>
      <c r="F33" s="253" t="s">
        <v>21</v>
      </c>
      <c r="G33" s="254"/>
      <c r="H33" s="255" t="s">
        <v>26</v>
      </c>
      <c r="I33" s="256"/>
      <c r="J33" s="257" t="s">
        <v>27</v>
      </c>
      <c r="K33" s="257"/>
      <c r="L33" s="258"/>
      <c r="M33" s="256" t="s">
        <v>34</v>
      </c>
      <c r="N33" s="256"/>
      <c r="O33" s="256"/>
      <c r="P33" s="259" t="s">
        <v>33</v>
      </c>
      <c r="Q33" s="256"/>
      <c r="R33" s="256"/>
      <c r="S33" s="260"/>
    </row>
    <row r="34" spans="2:29" s="243" customFormat="1" ht="24.95" customHeight="1" thickBot="1" x14ac:dyDescent="0.35">
      <c r="C34" s="261" t="s">
        <v>49</v>
      </c>
      <c r="D34" s="262"/>
      <c r="E34" s="245"/>
      <c r="F34" s="281" t="s">
        <v>22</v>
      </c>
      <c r="G34" s="250" t="s">
        <v>23</v>
      </c>
      <c r="H34" s="248" t="s">
        <v>24</v>
      </c>
      <c r="I34" s="249" t="s">
        <v>25</v>
      </c>
      <c r="J34" s="281" t="s">
        <v>28</v>
      </c>
      <c r="K34" s="283"/>
      <c r="L34" s="268" t="s">
        <v>43</v>
      </c>
      <c r="M34" s="269" t="s">
        <v>37</v>
      </c>
      <c r="N34" s="269" t="s">
        <v>38</v>
      </c>
      <c r="O34" s="269" t="s">
        <v>39</v>
      </c>
      <c r="P34" s="376" t="s">
        <v>35</v>
      </c>
      <c r="Q34" s="255" t="s">
        <v>36</v>
      </c>
      <c r="R34" s="255" t="s">
        <v>42</v>
      </c>
      <c r="S34" s="377" t="s">
        <v>41</v>
      </c>
    </row>
    <row r="35" spans="2:29" s="243" customFormat="1" ht="24.95" customHeight="1" thickBot="1" x14ac:dyDescent="0.35">
      <c r="C35" s="271"/>
      <c r="D35" s="271"/>
      <c r="E35" s="272"/>
      <c r="F35" s="273"/>
      <c r="G35" s="274"/>
      <c r="H35" s="274"/>
      <c r="I35" s="274"/>
      <c r="J35" s="275"/>
      <c r="K35" s="275"/>
      <c r="L35" s="276"/>
      <c r="M35" s="274"/>
      <c r="N35" s="274"/>
      <c r="O35" s="274"/>
      <c r="P35" s="276"/>
      <c r="Q35" s="274"/>
      <c r="R35" s="274"/>
      <c r="S35" s="274"/>
      <c r="U35" s="378"/>
      <c r="V35" s="378"/>
      <c r="W35" s="378"/>
      <c r="X35" s="378"/>
      <c r="Y35" s="378"/>
      <c r="Z35" s="378"/>
      <c r="AA35" s="378"/>
      <c r="AB35" s="378"/>
      <c r="AC35" s="378"/>
    </row>
    <row r="36" spans="2:29" s="243" customFormat="1" ht="24.95" customHeight="1" thickBot="1" x14ac:dyDescent="0.35">
      <c r="C36" s="278" t="s">
        <v>8</v>
      </c>
      <c r="D36" s="279"/>
      <c r="E36" s="280"/>
      <c r="F36" s="281"/>
      <c r="G36" s="282"/>
      <c r="H36" s="282"/>
      <c r="I36" s="282"/>
      <c r="J36" s="283"/>
      <c r="K36" s="283"/>
      <c r="L36" s="284"/>
      <c r="M36" s="282"/>
      <c r="N36" s="282"/>
      <c r="O36" s="282"/>
      <c r="P36" s="379"/>
      <c r="Q36" s="380"/>
      <c r="R36" s="380"/>
      <c r="S36" s="381"/>
      <c r="U36" s="378"/>
      <c r="V36" s="378"/>
      <c r="W36" s="378"/>
      <c r="X36" s="378"/>
      <c r="Y36" s="378"/>
      <c r="Z36" s="378"/>
      <c r="AA36" s="378"/>
      <c r="AB36" s="378"/>
      <c r="AC36" s="378"/>
    </row>
    <row r="37" spans="2:29" s="243" customFormat="1" ht="24.95" customHeight="1" x14ac:dyDescent="0.3">
      <c r="B37" s="243">
        <v>222</v>
      </c>
      <c r="C37" s="286" t="s">
        <v>59</v>
      </c>
      <c r="D37" s="287"/>
      <c r="E37" s="288"/>
      <c r="F37" s="289">
        <v>150</v>
      </c>
      <c r="G37" s="290">
        <v>16.32</v>
      </c>
      <c r="H37" s="291">
        <v>15.01</v>
      </c>
      <c r="I37" s="292">
        <v>22.75</v>
      </c>
      <c r="J37" s="289">
        <v>331.68</v>
      </c>
      <c r="K37" s="293"/>
      <c r="L37" s="294">
        <v>0.123</v>
      </c>
      <c r="M37" s="291">
        <v>0.41</v>
      </c>
      <c r="N37" s="291">
        <v>122</v>
      </c>
      <c r="O37" s="292">
        <v>1.63</v>
      </c>
      <c r="P37" s="294">
        <v>265.2</v>
      </c>
      <c r="Q37" s="291">
        <v>383.5</v>
      </c>
      <c r="R37" s="291">
        <v>38.46</v>
      </c>
      <c r="S37" s="295">
        <v>1.8360000000000001</v>
      </c>
      <c r="U37" s="382"/>
      <c r="V37" s="382"/>
      <c r="W37" s="382"/>
      <c r="X37" s="382"/>
      <c r="Y37" s="382"/>
      <c r="Z37" s="382"/>
      <c r="AA37" s="382"/>
      <c r="AB37" s="382"/>
      <c r="AC37" s="378"/>
    </row>
    <row r="38" spans="2:29" s="243" customFormat="1" ht="24.95" customHeight="1" x14ac:dyDescent="0.3">
      <c r="C38" s="296" t="s">
        <v>15</v>
      </c>
      <c r="D38" s="297"/>
      <c r="E38" s="297"/>
      <c r="F38" s="289">
        <v>10</v>
      </c>
      <c r="G38" s="290">
        <v>0.71</v>
      </c>
      <c r="H38" s="291">
        <v>0.5</v>
      </c>
      <c r="I38" s="292">
        <v>5.52</v>
      </c>
      <c r="J38" s="289">
        <v>33.340000000000003</v>
      </c>
      <c r="K38" s="293"/>
      <c r="L38" s="294">
        <v>5.0000000000000001E-3</v>
      </c>
      <c r="M38" s="291">
        <v>0.1</v>
      </c>
      <c r="N38" s="291">
        <v>2.5</v>
      </c>
      <c r="O38" s="292">
        <v>0.01</v>
      </c>
      <c r="P38" s="294">
        <v>31.7</v>
      </c>
      <c r="Q38" s="291">
        <v>22.9</v>
      </c>
      <c r="R38" s="291">
        <v>3.4</v>
      </c>
      <c r="S38" s="295">
        <v>0.02</v>
      </c>
      <c r="U38" s="378"/>
      <c r="V38" s="378"/>
      <c r="W38" s="378"/>
      <c r="X38" s="378"/>
      <c r="Y38" s="378"/>
      <c r="Z38" s="378"/>
      <c r="AA38" s="378"/>
      <c r="AB38" s="378"/>
      <c r="AC38" s="378"/>
    </row>
    <row r="39" spans="2:29" s="243" customFormat="1" ht="24.95" customHeight="1" x14ac:dyDescent="0.3">
      <c r="B39" s="243">
        <v>376</v>
      </c>
      <c r="C39" s="286" t="s">
        <v>180</v>
      </c>
      <c r="D39" s="288"/>
      <c r="E39" s="297"/>
      <c r="F39" s="289">
        <v>200</v>
      </c>
      <c r="G39" s="290">
        <v>1.1599999999999999</v>
      </c>
      <c r="H39" s="291">
        <v>0.3</v>
      </c>
      <c r="I39" s="292">
        <v>47.26</v>
      </c>
      <c r="J39" s="289">
        <v>196.38</v>
      </c>
      <c r="K39" s="298"/>
      <c r="L39" s="294">
        <v>0.02</v>
      </c>
      <c r="M39" s="291">
        <v>0.8</v>
      </c>
      <c r="N39" s="291"/>
      <c r="O39" s="292">
        <v>0.2</v>
      </c>
      <c r="P39" s="294">
        <v>5.84</v>
      </c>
      <c r="Q39" s="291">
        <v>46</v>
      </c>
      <c r="R39" s="291">
        <v>33</v>
      </c>
      <c r="S39" s="295">
        <v>0.96</v>
      </c>
    </row>
    <row r="40" spans="2:29" s="243" customFormat="1" ht="24.95" customHeight="1" x14ac:dyDescent="0.3">
      <c r="C40" s="286" t="s">
        <v>1</v>
      </c>
      <c r="D40" s="288"/>
      <c r="E40" s="341"/>
      <c r="F40" s="342">
        <v>50</v>
      </c>
      <c r="G40" s="343">
        <v>3.95</v>
      </c>
      <c r="H40" s="344">
        <v>0.5</v>
      </c>
      <c r="I40" s="345">
        <v>24.15</v>
      </c>
      <c r="J40" s="342">
        <v>116.9</v>
      </c>
      <c r="K40" s="293"/>
      <c r="L40" s="383">
        <v>0.05</v>
      </c>
      <c r="M40" s="344"/>
      <c r="N40" s="344"/>
      <c r="O40" s="345">
        <v>0.65</v>
      </c>
      <c r="P40" s="383">
        <v>11.5</v>
      </c>
      <c r="Q40" s="344">
        <v>43.5</v>
      </c>
      <c r="R40" s="344">
        <v>16.5</v>
      </c>
      <c r="S40" s="384">
        <v>0.55000000000000004</v>
      </c>
    </row>
    <row r="41" spans="2:29" s="243" customFormat="1" ht="24.95" customHeight="1" thickBot="1" x14ac:dyDescent="0.35">
      <c r="C41" s="286"/>
      <c r="D41" s="288"/>
      <c r="E41" s="341"/>
      <c r="F41" s="342"/>
      <c r="G41" s="343"/>
      <c r="H41" s="344"/>
      <c r="I41" s="345"/>
      <c r="J41" s="342"/>
      <c r="K41" s="293"/>
      <c r="L41" s="383"/>
      <c r="M41" s="344"/>
      <c r="N41" s="344"/>
      <c r="O41" s="345"/>
      <c r="P41" s="383"/>
      <c r="Q41" s="344"/>
      <c r="R41" s="344"/>
      <c r="S41" s="384"/>
    </row>
    <row r="42" spans="2:29" s="243" customFormat="1" ht="24.95" customHeight="1" thickBot="1" x14ac:dyDescent="0.35">
      <c r="C42" s="314"/>
      <c r="D42" s="315"/>
      <c r="E42" s="315" t="s">
        <v>29</v>
      </c>
      <c r="F42" s="316"/>
      <c r="G42" s="317">
        <f>SUM(G37:G41)</f>
        <v>22.14</v>
      </c>
      <c r="H42" s="317">
        <f>SUM(H37:H41)</f>
        <v>16.310000000000002</v>
      </c>
      <c r="I42" s="317">
        <f>SUM(I37:I41)</f>
        <v>99.68</v>
      </c>
      <c r="J42" s="318">
        <f>SUM(J37:J41)</f>
        <v>678.3</v>
      </c>
      <c r="K42" s="319">
        <v>0.25</v>
      </c>
      <c r="L42" s="320">
        <f>SUM(L37:L41)</f>
        <v>0.19800000000000001</v>
      </c>
      <c r="M42" s="321">
        <f>SUM(M37:M41)</f>
        <v>1.31</v>
      </c>
      <c r="N42" s="321">
        <f>SUM(N37:N41)</f>
        <v>124.5</v>
      </c>
      <c r="O42" s="321">
        <f>SUM(O37:O41)</f>
        <v>2.4899999999999998</v>
      </c>
      <c r="P42" s="320">
        <f>SUM(P37:P41)</f>
        <v>314.23999999999995</v>
      </c>
      <c r="Q42" s="321">
        <f>SUM(Q37:Q41)</f>
        <v>495.9</v>
      </c>
      <c r="R42" s="321">
        <f>SUM(R37:R41)</f>
        <v>91.36</v>
      </c>
      <c r="S42" s="322">
        <f>SUM(S37:S41)</f>
        <v>3.3659999999999997</v>
      </c>
    </row>
    <row r="43" spans="2:29" s="243" customFormat="1" ht="24.95" customHeight="1" thickBot="1" x14ac:dyDescent="0.35">
      <c r="C43" s="278" t="s">
        <v>6</v>
      </c>
      <c r="D43" s="323"/>
      <c r="E43" s="280"/>
      <c r="F43" s="281"/>
      <c r="G43" s="324"/>
      <c r="H43" s="324"/>
      <c r="I43" s="324"/>
      <c r="J43" s="281"/>
      <c r="K43" s="263"/>
      <c r="L43" s="325"/>
      <c r="M43" s="324"/>
      <c r="N43" s="324"/>
      <c r="O43" s="324"/>
      <c r="P43" s="325"/>
      <c r="Q43" s="324"/>
      <c r="R43" s="324"/>
      <c r="S43" s="326"/>
    </row>
    <row r="44" spans="2:29" s="243" customFormat="1" ht="24.95" customHeight="1" x14ac:dyDescent="0.3">
      <c r="B44" s="243">
        <v>67</v>
      </c>
      <c r="C44" s="327" t="s">
        <v>99</v>
      </c>
      <c r="D44" s="328"/>
      <c r="E44" s="329"/>
      <c r="F44" s="330">
        <v>100</v>
      </c>
      <c r="G44" s="331">
        <v>1.62</v>
      </c>
      <c r="H44" s="306">
        <v>6.2</v>
      </c>
      <c r="I44" s="307">
        <v>8.9</v>
      </c>
      <c r="J44" s="330">
        <v>97.88</v>
      </c>
      <c r="K44" s="263"/>
      <c r="L44" s="305">
        <v>0.1</v>
      </c>
      <c r="M44" s="306">
        <v>13</v>
      </c>
      <c r="N44" s="306"/>
      <c r="O44" s="307">
        <v>2.95</v>
      </c>
      <c r="P44" s="305">
        <v>40.4</v>
      </c>
      <c r="Q44" s="306">
        <v>48.8</v>
      </c>
      <c r="R44" s="306">
        <v>23.4</v>
      </c>
      <c r="S44" s="308">
        <v>1.02</v>
      </c>
    </row>
    <row r="45" spans="2:29" s="243" customFormat="1" ht="24.95" customHeight="1" x14ac:dyDescent="0.3">
      <c r="B45" s="243">
        <v>108</v>
      </c>
      <c r="C45" s="286" t="s">
        <v>63</v>
      </c>
      <c r="D45" s="287"/>
      <c r="E45" s="288"/>
      <c r="F45" s="289">
        <v>250</v>
      </c>
      <c r="G45" s="290">
        <v>5.6</v>
      </c>
      <c r="H45" s="291">
        <v>4.8</v>
      </c>
      <c r="I45" s="292">
        <v>10.17</v>
      </c>
      <c r="J45" s="289">
        <v>115</v>
      </c>
      <c r="K45" s="298"/>
      <c r="L45" s="294">
        <v>5.5E-2</v>
      </c>
      <c r="M45" s="291">
        <v>0.8</v>
      </c>
      <c r="N45" s="291">
        <v>5.87</v>
      </c>
      <c r="O45" s="292"/>
      <c r="P45" s="294">
        <v>23.72</v>
      </c>
      <c r="Q45" s="291">
        <v>56.55</v>
      </c>
      <c r="R45" s="291">
        <v>16.75</v>
      </c>
      <c r="S45" s="295">
        <v>0.57999999999999996</v>
      </c>
    </row>
    <row r="46" spans="2:29" s="243" customFormat="1" ht="24.95" customHeight="1" x14ac:dyDescent="0.3">
      <c r="B46" s="243">
        <v>245</v>
      </c>
      <c r="C46" s="309" t="s">
        <v>100</v>
      </c>
      <c r="D46" s="310"/>
      <c r="E46" s="311"/>
      <c r="F46" s="301">
        <v>125</v>
      </c>
      <c r="G46" s="302">
        <v>5.0199999999999996</v>
      </c>
      <c r="H46" s="303">
        <v>21.31</v>
      </c>
      <c r="I46" s="304">
        <v>41.19</v>
      </c>
      <c r="J46" s="301">
        <v>211.87</v>
      </c>
      <c r="K46" s="263"/>
      <c r="L46" s="312">
        <v>1.4999999999999999E-2</v>
      </c>
      <c r="M46" s="303">
        <v>1.4999999999999999E-2</v>
      </c>
      <c r="N46" s="303">
        <v>18.75</v>
      </c>
      <c r="O46" s="304">
        <v>0.108</v>
      </c>
      <c r="P46" s="312">
        <v>106.26</v>
      </c>
      <c r="Q46" s="303">
        <v>230.24</v>
      </c>
      <c r="R46" s="303">
        <v>19.47</v>
      </c>
      <c r="S46" s="313">
        <v>2.25</v>
      </c>
    </row>
    <row r="47" spans="2:29" s="243" customFormat="1" ht="24.95" customHeight="1" x14ac:dyDescent="0.3">
      <c r="B47" s="243">
        <v>304</v>
      </c>
      <c r="C47" s="309" t="s">
        <v>2</v>
      </c>
      <c r="D47" s="310"/>
      <c r="E47" s="311"/>
      <c r="F47" s="301">
        <v>200</v>
      </c>
      <c r="G47" s="302">
        <v>2.37</v>
      </c>
      <c r="H47" s="303">
        <v>7.22</v>
      </c>
      <c r="I47" s="304">
        <v>45.89</v>
      </c>
      <c r="J47" s="301">
        <v>276.74</v>
      </c>
      <c r="K47" s="263"/>
      <c r="L47" s="312">
        <v>0.03</v>
      </c>
      <c r="M47" s="303"/>
      <c r="N47" s="303">
        <v>27</v>
      </c>
      <c r="O47" s="304">
        <v>0.6</v>
      </c>
      <c r="P47" s="312">
        <v>2.61</v>
      </c>
      <c r="Q47" s="303">
        <v>61.5</v>
      </c>
      <c r="R47" s="303">
        <v>19.010000000000002</v>
      </c>
      <c r="S47" s="313">
        <v>0.53</v>
      </c>
    </row>
    <row r="48" spans="2:29" s="243" customFormat="1" ht="24.95" customHeight="1" x14ac:dyDescent="0.3">
      <c r="B48" s="243">
        <v>342</v>
      </c>
      <c r="C48" s="286" t="s">
        <v>118</v>
      </c>
      <c r="D48" s="288"/>
      <c r="E48" s="297"/>
      <c r="F48" s="301">
        <v>200</v>
      </c>
      <c r="G48" s="302">
        <v>0.51</v>
      </c>
      <c r="H48" s="303">
        <v>0.04</v>
      </c>
      <c r="I48" s="304">
        <v>9.4700000000000006</v>
      </c>
      <c r="J48" s="301">
        <v>40.04</v>
      </c>
      <c r="K48" s="263"/>
      <c r="L48" s="312">
        <v>0.02</v>
      </c>
      <c r="M48" s="303">
        <v>59.4</v>
      </c>
      <c r="N48" s="303"/>
      <c r="O48" s="304">
        <v>0.2</v>
      </c>
      <c r="P48" s="312">
        <v>23.4</v>
      </c>
      <c r="Q48" s="303">
        <v>23.4</v>
      </c>
      <c r="R48" s="303">
        <v>17</v>
      </c>
      <c r="S48" s="313">
        <v>60.3</v>
      </c>
    </row>
    <row r="49" spans="2:22" s="243" customFormat="1" ht="24.95" customHeight="1" x14ac:dyDescent="0.3">
      <c r="C49" s="385" t="s">
        <v>46</v>
      </c>
      <c r="D49" s="386"/>
      <c r="E49" s="341"/>
      <c r="F49" s="342">
        <v>60</v>
      </c>
      <c r="G49" s="343">
        <v>3.36</v>
      </c>
      <c r="H49" s="344">
        <v>0.66</v>
      </c>
      <c r="I49" s="345">
        <v>29.64</v>
      </c>
      <c r="J49" s="342">
        <v>137.94</v>
      </c>
      <c r="K49" s="298"/>
      <c r="L49" s="294">
        <v>7.0000000000000007E-2</v>
      </c>
      <c r="M49" s="291"/>
      <c r="N49" s="291"/>
      <c r="O49" s="292">
        <v>0.54</v>
      </c>
      <c r="P49" s="294">
        <v>13.8</v>
      </c>
      <c r="Q49" s="291">
        <v>63.6</v>
      </c>
      <c r="R49" s="291">
        <v>15</v>
      </c>
      <c r="S49" s="295">
        <v>1.86</v>
      </c>
    </row>
    <row r="50" spans="2:22" s="243" customFormat="1" ht="24.95" customHeight="1" thickBot="1" x14ac:dyDescent="0.35">
      <c r="C50" s="385" t="s">
        <v>1</v>
      </c>
      <c r="D50" s="386"/>
      <c r="E50" s="341"/>
      <c r="F50" s="342">
        <v>30</v>
      </c>
      <c r="G50" s="343">
        <v>2.37</v>
      </c>
      <c r="H50" s="344">
        <v>0.3</v>
      </c>
      <c r="I50" s="345">
        <v>14.49</v>
      </c>
      <c r="J50" s="342">
        <v>70.14</v>
      </c>
      <c r="K50" s="298"/>
      <c r="L50" s="383">
        <v>0.03</v>
      </c>
      <c r="M50" s="344"/>
      <c r="N50" s="344"/>
      <c r="O50" s="345">
        <v>0.39</v>
      </c>
      <c r="P50" s="383">
        <v>6.9</v>
      </c>
      <c r="Q50" s="344">
        <v>26.1</v>
      </c>
      <c r="R50" s="344">
        <v>9.9</v>
      </c>
      <c r="S50" s="384">
        <v>0.33</v>
      </c>
    </row>
    <row r="51" spans="2:22" s="243" customFormat="1" ht="24.95" customHeight="1" thickBot="1" x14ac:dyDescent="0.35">
      <c r="C51" s="387"/>
      <c r="D51" s="388"/>
      <c r="E51" s="315" t="s">
        <v>29</v>
      </c>
      <c r="F51" s="246"/>
      <c r="G51" s="321">
        <f>SUM(G44:G50)</f>
        <v>20.85</v>
      </c>
      <c r="H51" s="321">
        <f>SUM(H44:H50)</f>
        <v>40.529999999999994</v>
      </c>
      <c r="I51" s="321">
        <f>SUM(I44:I50)</f>
        <v>159.75</v>
      </c>
      <c r="J51" s="334">
        <f>SUM(J44:J50)</f>
        <v>949.61</v>
      </c>
      <c r="K51" s="389">
        <v>0.35</v>
      </c>
      <c r="L51" s="320">
        <f>SUM(L44:L50)</f>
        <v>0.31999999999999995</v>
      </c>
      <c r="M51" s="321">
        <f>SUM(M44:M50)</f>
        <v>73.215000000000003</v>
      </c>
      <c r="N51" s="321">
        <f>SUM(N44:N50)</f>
        <v>51.620000000000005</v>
      </c>
      <c r="O51" s="321">
        <f>SUM(O44:O50)</f>
        <v>4.7880000000000003</v>
      </c>
      <c r="P51" s="320">
        <f>SUM(P44:P50)</f>
        <v>217.09000000000003</v>
      </c>
      <c r="Q51" s="321">
        <f>SUM(Q44:Q50)</f>
        <v>510.19000000000005</v>
      </c>
      <c r="R51" s="321">
        <f>SUM(R44:R50)</f>
        <v>120.53</v>
      </c>
      <c r="S51" s="322">
        <f>SUM(S44:S50)</f>
        <v>66.86999999999999</v>
      </c>
    </row>
    <row r="52" spans="2:22" s="243" customFormat="1" ht="24.95" customHeight="1" thickBot="1" x14ac:dyDescent="0.35">
      <c r="C52" s="390"/>
      <c r="D52" s="280"/>
      <c r="E52" s="280"/>
      <c r="F52" s="281"/>
      <c r="G52" s="269"/>
      <c r="H52" s="269"/>
      <c r="I52" s="269"/>
      <c r="J52" s="263"/>
      <c r="K52" s="391"/>
      <c r="L52" s="268"/>
      <c r="M52" s="269"/>
      <c r="N52" s="269"/>
      <c r="O52" s="269"/>
      <c r="P52" s="268"/>
      <c r="Q52" s="269"/>
      <c r="R52" s="269"/>
      <c r="S52" s="270"/>
    </row>
    <row r="53" spans="2:22" s="243" customFormat="1" ht="24.95" customHeight="1" thickBot="1" x14ac:dyDescent="0.35">
      <c r="C53" s="261" t="s">
        <v>7</v>
      </c>
      <c r="D53" s="323"/>
      <c r="E53" s="280"/>
      <c r="F53" s="281"/>
      <c r="G53" s="324"/>
      <c r="H53" s="324"/>
      <c r="I53" s="324"/>
      <c r="J53" s="281"/>
      <c r="K53" s="263"/>
      <c r="L53" s="325"/>
      <c r="M53" s="324"/>
      <c r="N53" s="324"/>
      <c r="O53" s="324"/>
      <c r="P53" s="325"/>
      <c r="Q53" s="324"/>
      <c r="R53" s="324"/>
      <c r="S53" s="326"/>
    </row>
    <row r="54" spans="2:22" s="243" customFormat="1" ht="24.95" customHeight="1" x14ac:dyDescent="0.3">
      <c r="B54" s="243">
        <v>609</v>
      </c>
      <c r="C54" s="338" t="s">
        <v>40</v>
      </c>
      <c r="D54" s="392"/>
      <c r="E54" s="297"/>
      <c r="F54" s="289">
        <v>115</v>
      </c>
      <c r="G54" s="290">
        <v>10.08</v>
      </c>
      <c r="H54" s="291">
        <v>9.5399999999999991</v>
      </c>
      <c r="I54" s="292">
        <v>31.21</v>
      </c>
      <c r="J54" s="289">
        <v>260</v>
      </c>
      <c r="K54" s="298"/>
      <c r="L54" s="393">
        <v>0.14899999999999999</v>
      </c>
      <c r="M54" s="394">
        <v>0.49</v>
      </c>
      <c r="N54" s="394">
        <v>26.79</v>
      </c>
      <c r="O54" s="395">
        <v>28.16</v>
      </c>
      <c r="P54" s="393">
        <v>25.9</v>
      </c>
      <c r="Q54" s="394">
        <v>147.30000000000001</v>
      </c>
      <c r="R54" s="394">
        <v>36.35</v>
      </c>
      <c r="S54" s="396">
        <v>1.7</v>
      </c>
    </row>
    <row r="55" spans="2:22" s="243" customFormat="1" ht="24.95" customHeight="1" x14ac:dyDescent="0.3">
      <c r="B55" s="243">
        <v>386</v>
      </c>
      <c r="C55" s="286" t="s">
        <v>48</v>
      </c>
      <c r="D55" s="288"/>
      <c r="E55" s="297"/>
      <c r="F55" s="289">
        <v>200</v>
      </c>
      <c r="G55" s="290">
        <v>8.48</v>
      </c>
      <c r="H55" s="291">
        <v>3.008</v>
      </c>
      <c r="I55" s="292">
        <v>11.808</v>
      </c>
      <c r="J55" s="340">
        <v>107.008</v>
      </c>
      <c r="K55" s="298"/>
      <c r="L55" s="294">
        <v>6.4000000000000001E-2</v>
      </c>
      <c r="M55" s="291">
        <v>1.2</v>
      </c>
      <c r="N55" s="291">
        <v>20</v>
      </c>
      <c r="O55" s="292"/>
      <c r="P55" s="294">
        <v>248</v>
      </c>
      <c r="Q55" s="291">
        <v>190</v>
      </c>
      <c r="R55" s="291">
        <v>30</v>
      </c>
      <c r="S55" s="295">
        <v>0.21</v>
      </c>
      <c r="T55" s="382"/>
      <c r="U55" s="382"/>
      <c r="V55" s="382"/>
    </row>
    <row r="56" spans="2:22" s="243" customFormat="1" ht="24.95" customHeight="1" thickBot="1" x14ac:dyDescent="0.35">
      <c r="B56" s="243">
        <v>356</v>
      </c>
      <c r="C56" s="286" t="s">
        <v>174</v>
      </c>
      <c r="D56" s="288"/>
      <c r="E56" s="341"/>
      <c r="F56" s="342">
        <v>200</v>
      </c>
      <c r="G56" s="343">
        <v>0.53</v>
      </c>
      <c r="H56" s="344"/>
      <c r="I56" s="345">
        <v>9.4700000000000006</v>
      </c>
      <c r="J56" s="342">
        <v>40</v>
      </c>
      <c r="K56" s="346"/>
      <c r="L56" s="397">
        <v>0</v>
      </c>
      <c r="M56" s="398">
        <v>0.27</v>
      </c>
      <c r="N56" s="398">
        <v>0</v>
      </c>
      <c r="O56" s="399">
        <v>0</v>
      </c>
      <c r="P56" s="397">
        <v>13.6</v>
      </c>
      <c r="Q56" s="398">
        <v>22.13</v>
      </c>
      <c r="R56" s="398">
        <v>11.73</v>
      </c>
      <c r="S56" s="400">
        <v>2.13</v>
      </c>
    </row>
    <row r="57" spans="2:22" s="243" customFormat="1" ht="24.95" customHeight="1" thickBot="1" x14ac:dyDescent="0.35">
      <c r="C57" s="347"/>
      <c r="D57" s="348"/>
      <c r="E57" s="347" t="s">
        <v>29</v>
      </c>
      <c r="F57" s="349"/>
      <c r="G57" s="350">
        <f>SUM(G54:G56)</f>
        <v>19.090000000000003</v>
      </c>
      <c r="H57" s="350">
        <f>SUM(H54:H56)</f>
        <v>12.547999999999998</v>
      </c>
      <c r="I57" s="350">
        <f>SUM(I54:I56)</f>
        <v>52.488</v>
      </c>
      <c r="J57" s="349">
        <f>SUM(J54:J56)</f>
        <v>407.00799999999998</v>
      </c>
      <c r="K57" s="351">
        <v>0.15</v>
      </c>
      <c r="L57" s="352">
        <f t="shared" ref="L57:S57" si="4">SUM(L54:L56)</f>
        <v>0.21299999999999999</v>
      </c>
      <c r="M57" s="360">
        <f t="shared" si="4"/>
        <v>1.96</v>
      </c>
      <c r="N57" s="360">
        <f t="shared" si="4"/>
        <v>46.79</v>
      </c>
      <c r="O57" s="354">
        <f t="shared" si="4"/>
        <v>28.16</v>
      </c>
      <c r="P57" s="401">
        <f t="shared" si="4"/>
        <v>287.5</v>
      </c>
      <c r="Q57" s="360">
        <f t="shared" si="4"/>
        <v>359.43</v>
      </c>
      <c r="R57" s="360">
        <f t="shared" si="4"/>
        <v>78.08</v>
      </c>
      <c r="S57" s="402">
        <f t="shared" si="4"/>
        <v>4.04</v>
      </c>
    </row>
    <row r="58" spans="2:22" s="243" customFormat="1" ht="24.95" customHeight="1" thickBot="1" x14ac:dyDescent="0.35">
      <c r="C58" s="347"/>
      <c r="D58" s="348"/>
      <c r="E58" s="348"/>
      <c r="F58" s="349"/>
      <c r="G58" s="350"/>
      <c r="H58" s="350"/>
      <c r="I58" s="350"/>
      <c r="J58" s="349"/>
      <c r="K58" s="355"/>
      <c r="L58" s="359"/>
      <c r="M58" s="360"/>
      <c r="N58" s="360"/>
      <c r="O58" s="354"/>
      <c r="P58" s="361"/>
      <c r="Q58" s="360"/>
      <c r="R58" s="360"/>
      <c r="S58" s="402"/>
    </row>
    <row r="59" spans="2:22" s="403" customFormat="1" ht="24.95" customHeight="1" thickBot="1" x14ac:dyDescent="0.3">
      <c r="C59" s="404"/>
      <c r="D59" s="405"/>
      <c r="E59" s="405" t="s">
        <v>52</v>
      </c>
      <c r="F59" s="406"/>
      <c r="G59" s="407">
        <f>G42+G51+G57</f>
        <v>62.080000000000005</v>
      </c>
      <c r="H59" s="407">
        <f>H42+H51+H57</f>
        <v>69.387999999999991</v>
      </c>
      <c r="I59" s="408">
        <f>I42+I51+I57</f>
        <v>311.91800000000001</v>
      </c>
      <c r="J59" s="409" t="s">
        <v>31</v>
      </c>
      <c r="K59" s="410" t="s">
        <v>32</v>
      </c>
      <c r="L59" s="411">
        <f>L42+L51+L57</f>
        <v>0.73099999999999998</v>
      </c>
      <c r="M59" s="412">
        <f>M42+M51+M57</f>
        <v>76.484999999999999</v>
      </c>
      <c r="N59" s="412">
        <f>N42+N51+N57</f>
        <v>222.91</v>
      </c>
      <c r="O59" s="412">
        <f>O42+O51+O57</f>
        <v>35.438000000000002</v>
      </c>
      <c r="P59" s="412">
        <f>P42+P51+P57</f>
        <v>818.82999999999993</v>
      </c>
      <c r="Q59" s="412">
        <f>Q42+Q51+Q57</f>
        <v>1365.52</v>
      </c>
      <c r="R59" s="412">
        <f>R42+R51+R57</f>
        <v>289.96999999999997</v>
      </c>
      <c r="S59" s="413">
        <f>S42+S51+S57</f>
        <v>74.275999999999996</v>
      </c>
    </row>
    <row r="60" spans="2:22" s="243" customFormat="1" ht="24.95" customHeight="1" thickBot="1" x14ac:dyDescent="0.35">
      <c r="C60" s="258"/>
      <c r="D60" s="256"/>
      <c r="E60" s="256"/>
      <c r="F60" s="369"/>
      <c r="G60" s="370"/>
      <c r="H60" s="370"/>
      <c r="I60" s="370"/>
      <c r="J60" s="414">
        <f>J42+J51+J57</f>
        <v>2034.9179999999999</v>
      </c>
      <c r="K60" s="415">
        <f>K42+K51+K57</f>
        <v>0.75</v>
      </c>
      <c r="L60" s="416"/>
      <c r="M60" s="374"/>
      <c r="N60" s="374"/>
      <c r="O60" s="374"/>
      <c r="P60" s="374"/>
      <c r="Q60" s="374"/>
      <c r="R60" s="374"/>
      <c r="S60" s="417"/>
      <c r="T60" s="418"/>
    </row>
  </sheetData>
  <pageMargins left="0.7" right="0.7" top="0.75" bottom="0.75" header="0.3" footer="0.3"/>
  <pageSetup paperSize="9" scale="32" orientation="landscape" verticalDpi="36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FF"/>
    <pageSetUpPr fitToPage="1"/>
  </sheetPr>
  <dimension ref="B2:S63"/>
  <sheetViews>
    <sheetView showWhiteSpace="0" topLeftCell="A10" zoomScale="75" zoomScaleNormal="75" workbookViewId="0">
      <selection activeCell="E65" sqref="E65"/>
    </sheetView>
  </sheetViews>
  <sheetFormatPr defaultRowHeight="15" x14ac:dyDescent="0.25"/>
  <cols>
    <col min="1" max="4" width="9.140625" style="242"/>
    <col min="5" max="5" width="35.5703125" style="242" customWidth="1"/>
    <col min="6" max="6" width="12.28515625" style="242" customWidth="1"/>
    <col min="7" max="8" width="9.140625" style="242"/>
    <col min="9" max="9" width="10.7109375" style="242" customWidth="1"/>
    <col min="10" max="10" width="12" style="242" bestFit="1" customWidth="1"/>
    <col min="11" max="11" width="11.42578125" style="242" customWidth="1"/>
    <col min="12" max="14" width="9.140625" style="242"/>
    <col min="15" max="15" width="13.7109375" style="242" customWidth="1"/>
    <col min="16" max="16" width="10.85546875" style="242" customWidth="1"/>
    <col min="17" max="17" width="11.7109375" style="242" customWidth="1"/>
    <col min="18" max="16384" width="9.140625" style="242"/>
  </cols>
  <sheetData>
    <row r="2" spans="2:19" ht="15.75" thickBot="1" x14ac:dyDescent="0.3"/>
    <row r="3" spans="2:19" ht="15.75" thickBot="1" x14ac:dyDescent="0.3">
      <c r="C3" s="419" t="s">
        <v>68</v>
      </c>
      <c r="D3" s="420"/>
      <c r="E3" s="420"/>
      <c r="F3" s="421"/>
      <c r="G3" s="422"/>
      <c r="H3" s="422"/>
      <c r="I3" s="422"/>
      <c r="J3" s="423"/>
      <c r="K3" s="423"/>
      <c r="L3" s="424"/>
      <c r="M3" s="422"/>
      <c r="N3" s="422"/>
      <c r="O3" s="422"/>
      <c r="P3" s="424"/>
      <c r="Q3" s="422"/>
      <c r="R3" s="422"/>
      <c r="S3" s="425"/>
    </row>
    <row r="4" spans="2:19" ht="19.5" thickBot="1" x14ac:dyDescent="0.3">
      <c r="C4" s="426" t="s">
        <v>75</v>
      </c>
      <c r="D4" s="427"/>
      <c r="E4" s="427"/>
      <c r="F4" s="428" t="s">
        <v>21</v>
      </c>
      <c r="G4" s="429"/>
      <c r="H4" s="430" t="s">
        <v>26</v>
      </c>
      <c r="I4" s="431"/>
      <c r="J4" s="432" t="s">
        <v>27</v>
      </c>
      <c r="K4" s="432"/>
      <c r="L4" s="433"/>
      <c r="M4" s="431" t="s">
        <v>34</v>
      </c>
      <c r="N4" s="431"/>
      <c r="O4" s="431"/>
      <c r="P4" s="434" t="s">
        <v>33</v>
      </c>
      <c r="Q4" s="431"/>
      <c r="R4" s="431"/>
      <c r="S4" s="435"/>
    </row>
    <row r="5" spans="2:19" ht="19.5" thickBot="1" x14ac:dyDescent="0.3">
      <c r="C5" s="436" t="s">
        <v>51</v>
      </c>
      <c r="D5" s="437"/>
      <c r="E5" s="438"/>
      <c r="F5" s="439" t="s">
        <v>22</v>
      </c>
      <c r="G5" s="440" t="s">
        <v>23</v>
      </c>
      <c r="H5" s="441" t="s">
        <v>24</v>
      </c>
      <c r="I5" s="442" t="s">
        <v>25</v>
      </c>
      <c r="J5" s="439" t="s">
        <v>28</v>
      </c>
      <c r="K5" s="443"/>
      <c r="L5" s="444" t="s">
        <v>43</v>
      </c>
      <c r="M5" s="445" t="s">
        <v>37</v>
      </c>
      <c r="N5" s="445" t="s">
        <v>38</v>
      </c>
      <c r="O5" s="445" t="s">
        <v>39</v>
      </c>
      <c r="P5" s="444" t="s">
        <v>35</v>
      </c>
      <c r="Q5" s="445" t="s">
        <v>36</v>
      </c>
      <c r="R5" s="445" t="s">
        <v>42</v>
      </c>
      <c r="S5" s="446" t="s">
        <v>41</v>
      </c>
    </row>
    <row r="6" spans="2:19" ht="19.5" thickBot="1" x14ac:dyDescent="0.3">
      <c r="C6" s="447"/>
      <c r="D6" s="447"/>
      <c r="E6" s="448"/>
      <c r="F6" s="449"/>
      <c r="G6" s="450"/>
      <c r="H6" s="450"/>
      <c r="I6" s="450"/>
      <c r="J6" s="451"/>
      <c r="K6" s="451"/>
      <c r="L6" s="452"/>
      <c r="M6" s="450"/>
      <c r="N6" s="450"/>
      <c r="O6" s="450"/>
      <c r="P6" s="452"/>
      <c r="Q6" s="450"/>
      <c r="R6" s="450"/>
      <c r="S6" s="453"/>
    </row>
    <row r="7" spans="2:19" ht="19.5" thickBot="1" x14ac:dyDescent="0.3">
      <c r="C7" s="454" t="s">
        <v>8</v>
      </c>
      <c r="D7" s="455"/>
      <c r="E7" s="456"/>
      <c r="F7" s="457"/>
      <c r="G7" s="458"/>
      <c r="H7" s="458"/>
      <c r="I7" s="458"/>
      <c r="J7" s="459"/>
      <c r="K7" s="459"/>
      <c r="L7" s="460"/>
      <c r="M7" s="458"/>
      <c r="N7" s="458"/>
      <c r="O7" s="458"/>
      <c r="P7" s="460"/>
      <c r="Q7" s="458"/>
      <c r="R7" s="458"/>
      <c r="S7" s="461"/>
    </row>
    <row r="8" spans="2:19" ht="18.75" x14ac:dyDescent="0.3">
      <c r="B8" s="462" t="s">
        <v>119</v>
      </c>
      <c r="C8" s="463" t="s">
        <v>56</v>
      </c>
      <c r="D8" s="464"/>
      <c r="E8" s="465"/>
      <c r="F8" s="466">
        <v>130</v>
      </c>
      <c r="G8" s="467">
        <v>9.58</v>
      </c>
      <c r="H8" s="468">
        <v>12.212</v>
      </c>
      <c r="I8" s="469">
        <v>26.08</v>
      </c>
      <c r="J8" s="466">
        <v>165.34</v>
      </c>
      <c r="K8" s="470"/>
      <c r="L8" s="471">
        <v>9.7000000000000003E-2</v>
      </c>
      <c r="M8" s="468">
        <v>4.21</v>
      </c>
      <c r="N8" s="468">
        <v>206.28</v>
      </c>
      <c r="O8" s="469">
        <v>0.53</v>
      </c>
      <c r="P8" s="471">
        <v>81.209999999999994</v>
      </c>
      <c r="Q8" s="468">
        <v>186.3</v>
      </c>
      <c r="R8" s="468">
        <v>22.02</v>
      </c>
      <c r="S8" s="472">
        <v>2.0499999999999998</v>
      </c>
    </row>
    <row r="9" spans="2:19" ht="18.75" x14ac:dyDescent="0.3">
      <c r="B9" s="242">
        <v>386</v>
      </c>
      <c r="C9" s="463" t="s">
        <v>101</v>
      </c>
      <c r="D9" s="465"/>
      <c r="E9" s="473"/>
      <c r="F9" s="466">
        <v>200</v>
      </c>
      <c r="G9" s="467">
        <v>8.48</v>
      </c>
      <c r="H9" s="468">
        <v>3.008</v>
      </c>
      <c r="I9" s="469">
        <v>11.808</v>
      </c>
      <c r="J9" s="474">
        <v>107.008</v>
      </c>
      <c r="K9" s="475"/>
      <c r="L9" s="471">
        <v>6.4000000000000001E-2</v>
      </c>
      <c r="M9" s="468">
        <v>1.2</v>
      </c>
      <c r="N9" s="468">
        <v>20</v>
      </c>
      <c r="O9" s="469"/>
      <c r="P9" s="471">
        <v>248</v>
      </c>
      <c r="Q9" s="468">
        <v>190</v>
      </c>
      <c r="R9" s="468">
        <v>30</v>
      </c>
      <c r="S9" s="472">
        <v>0.21</v>
      </c>
    </row>
    <row r="10" spans="2:19" ht="18.75" x14ac:dyDescent="0.25">
      <c r="B10" s="242">
        <v>15</v>
      </c>
      <c r="C10" s="476" t="s">
        <v>62</v>
      </c>
      <c r="D10" s="477"/>
      <c r="E10" s="478"/>
      <c r="F10" s="479">
        <v>20</v>
      </c>
      <c r="G10" s="480">
        <v>4.6399999999999997</v>
      </c>
      <c r="H10" s="481">
        <v>5.9</v>
      </c>
      <c r="I10" s="482"/>
      <c r="J10" s="479">
        <v>71.66</v>
      </c>
      <c r="K10" s="483"/>
      <c r="L10" s="484">
        <v>0.01</v>
      </c>
      <c r="M10" s="485">
        <v>0.14000000000000001</v>
      </c>
      <c r="N10" s="485">
        <v>52</v>
      </c>
      <c r="O10" s="486">
        <v>0.1</v>
      </c>
      <c r="P10" s="484">
        <v>176</v>
      </c>
      <c r="Q10" s="485">
        <v>100</v>
      </c>
      <c r="R10" s="485">
        <v>7</v>
      </c>
      <c r="S10" s="487">
        <v>0.2</v>
      </c>
    </row>
    <row r="11" spans="2:19" ht="18.75" x14ac:dyDescent="0.25">
      <c r="B11" s="242">
        <v>14</v>
      </c>
      <c r="C11" s="476" t="s">
        <v>50</v>
      </c>
      <c r="D11" s="477"/>
      <c r="E11" s="478"/>
      <c r="F11" s="488">
        <v>8</v>
      </c>
      <c r="G11" s="489">
        <v>0.08</v>
      </c>
      <c r="H11" s="490">
        <v>5.76</v>
      </c>
      <c r="I11" s="491">
        <v>0.1</v>
      </c>
      <c r="J11" s="488">
        <v>52.58</v>
      </c>
      <c r="K11" s="470"/>
      <c r="L11" s="471">
        <v>0</v>
      </c>
      <c r="M11" s="468">
        <v>0</v>
      </c>
      <c r="N11" s="468">
        <v>32</v>
      </c>
      <c r="O11" s="469">
        <v>0.08</v>
      </c>
      <c r="P11" s="471">
        <v>1.92</v>
      </c>
      <c r="Q11" s="468">
        <v>2.4</v>
      </c>
      <c r="R11" s="468"/>
      <c r="S11" s="472"/>
    </row>
    <row r="12" spans="2:19" ht="18.75" x14ac:dyDescent="0.3">
      <c r="B12" s="242">
        <v>376</v>
      </c>
      <c r="C12" s="463" t="s">
        <v>182</v>
      </c>
      <c r="D12" s="465"/>
      <c r="E12" s="473"/>
      <c r="F12" s="466">
        <v>200</v>
      </c>
      <c r="G12" s="467">
        <v>0.16</v>
      </c>
      <c r="H12" s="468">
        <v>0.16</v>
      </c>
      <c r="I12" s="469">
        <v>23.88</v>
      </c>
      <c r="J12" s="466">
        <v>97.6</v>
      </c>
      <c r="K12" s="475"/>
      <c r="L12" s="471">
        <v>0.01</v>
      </c>
      <c r="M12" s="468">
        <v>1.8</v>
      </c>
      <c r="N12" s="468"/>
      <c r="O12" s="469"/>
      <c r="P12" s="471">
        <v>6.4</v>
      </c>
      <c r="Q12" s="468">
        <v>4.4000000000000004</v>
      </c>
      <c r="R12" s="468">
        <v>3.6</v>
      </c>
      <c r="S12" s="472">
        <v>0.18</v>
      </c>
    </row>
    <row r="13" spans="2:19" ht="18.75" x14ac:dyDescent="0.25">
      <c r="C13" s="476" t="s">
        <v>1</v>
      </c>
      <c r="D13" s="477"/>
      <c r="E13" s="477"/>
      <c r="F13" s="479">
        <v>40</v>
      </c>
      <c r="G13" s="480">
        <v>3.16</v>
      </c>
      <c r="H13" s="481">
        <v>0.4</v>
      </c>
      <c r="I13" s="482">
        <v>19.32</v>
      </c>
      <c r="J13" s="479">
        <v>93.52</v>
      </c>
      <c r="K13" s="483"/>
      <c r="L13" s="484">
        <v>0.04</v>
      </c>
      <c r="M13" s="485"/>
      <c r="N13" s="485"/>
      <c r="O13" s="486">
        <v>0.52</v>
      </c>
      <c r="P13" s="484">
        <v>9.1999999999999993</v>
      </c>
      <c r="Q13" s="485">
        <v>34.799999999999997</v>
      </c>
      <c r="R13" s="485">
        <v>13.2</v>
      </c>
      <c r="S13" s="487">
        <v>0.44</v>
      </c>
    </row>
    <row r="14" spans="2:19" ht="19.5" thickBot="1" x14ac:dyDescent="0.3">
      <c r="C14" s="492"/>
      <c r="D14" s="493"/>
      <c r="E14" s="478"/>
      <c r="F14" s="479"/>
      <c r="G14" s="480"/>
      <c r="H14" s="481"/>
      <c r="I14" s="482"/>
      <c r="J14" s="479"/>
      <c r="K14" s="483"/>
      <c r="L14" s="494"/>
      <c r="M14" s="481"/>
      <c r="N14" s="481"/>
      <c r="O14" s="482"/>
      <c r="P14" s="494"/>
      <c r="Q14" s="481"/>
      <c r="R14" s="481"/>
      <c r="S14" s="495"/>
    </row>
    <row r="15" spans="2:19" ht="19.5" thickBot="1" x14ac:dyDescent="0.3">
      <c r="C15" s="496"/>
      <c r="D15" s="497"/>
      <c r="E15" s="497" t="s">
        <v>29</v>
      </c>
      <c r="F15" s="498"/>
      <c r="G15" s="499">
        <f>SUM(G8:G14)</f>
        <v>26.1</v>
      </c>
      <c r="H15" s="499">
        <f>SUM(H8:H14)</f>
        <v>27.439999999999994</v>
      </c>
      <c r="I15" s="499">
        <f>SUM(I8:I14)</f>
        <v>81.187999999999988</v>
      </c>
      <c r="J15" s="500">
        <f>SUM(J8:J14)</f>
        <v>587.70799999999997</v>
      </c>
      <c r="K15" s="501">
        <v>0.25</v>
      </c>
      <c r="L15" s="502">
        <f t="shared" ref="L15:S15" si="0">SUM(L8:L14)</f>
        <v>0.22100000000000003</v>
      </c>
      <c r="M15" s="503">
        <f t="shared" si="0"/>
        <v>7.35</v>
      </c>
      <c r="N15" s="503">
        <f t="shared" si="0"/>
        <v>310.27999999999997</v>
      </c>
      <c r="O15" s="503">
        <f t="shared" si="0"/>
        <v>1.23</v>
      </c>
      <c r="P15" s="502">
        <f t="shared" si="0"/>
        <v>522.73</v>
      </c>
      <c r="Q15" s="503">
        <f t="shared" si="0"/>
        <v>517.9</v>
      </c>
      <c r="R15" s="503">
        <f t="shared" si="0"/>
        <v>75.819999999999993</v>
      </c>
      <c r="S15" s="504">
        <f t="shared" si="0"/>
        <v>3.08</v>
      </c>
    </row>
    <row r="16" spans="2:19" ht="19.5" thickBot="1" x14ac:dyDescent="0.3">
      <c r="C16" s="454" t="s">
        <v>6</v>
      </c>
      <c r="D16" s="505"/>
      <c r="E16" s="456"/>
      <c r="F16" s="457"/>
      <c r="G16" s="506"/>
      <c r="H16" s="506"/>
      <c r="I16" s="506"/>
      <c r="J16" s="457"/>
      <c r="K16" s="507"/>
      <c r="L16" s="508"/>
      <c r="M16" s="506"/>
      <c r="N16" s="506"/>
      <c r="O16" s="506"/>
      <c r="P16" s="508"/>
      <c r="Q16" s="506"/>
      <c r="R16" s="506"/>
      <c r="S16" s="509"/>
    </row>
    <row r="17" spans="2:19" ht="18.75" x14ac:dyDescent="0.25">
      <c r="B17" s="242">
        <v>50</v>
      </c>
      <c r="C17" s="510" t="s">
        <v>14</v>
      </c>
      <c r="D17" s="511"/>
      <c r="E17" s="512"/>
      <c r="F17" s="513">
        <v>100</v>
      </c>
      <c r="G17" s="514">
        <v>2.94</v>
      </c>
      <c r="H17" s="485">
        <v>9.5</v>
      </c>
      <c r="I17" s="486">
        <v>17.940000000000001</v>
      </c>
      <c r="J17" s="513">
        <v>137.02000000000001</v>
      </c>
      <c r="K17" s="439"/>
      <c r="L17" s="484">
        <v>0.02</v>
      </c>
      <c r="M17" s="485">
        <v>7.32</v>
      </c>
      <c r="N17" s="485">
        <v>39</v>
      </c>
      <c r="O17" s="486">
        <v>2.36</v>
      </c>
      <c r="P17" s="484">
        <v>168.45</v>
      </c>
      <c r="Q17" s="485">
        <v>120.4</v>
      </c>
      <c r="R17" s="485">
        <v>26.4</v>
      </c>
      <c r="S17" s="487">
        <v>1.53</v>
      </c>
    </row>
    <row r="18" spans="2:19" ht="18.75" x14ac:dyDescent="0.3">
      <c r="B18" s="242">
        <v>88</v>
      </c>
      <c r="C18" s="463" t="s">
        <v>11</v>
      </c>
      <c r="D18" s="464"/>
      <c r="E18" s="465"/>
      <c r="F18" s="466">
        <v>250</v>
      </c>
      <c r="G18" s="467">
        <v>1.8</v>
      </c>
      <c r="H18" s="468">
        <v>4.9800000000000004</v>
      </c>
      <c r="I18" s="469">
        <v>24.042000000000002</v>
      </c>
      <c r="J18" s="466">
        <v>84.48</v>
      </c>
      <c r="K18" s="475"/>
      <c r="L18" s="471">
        <v>0.08</v>
      </c>
      <c r="M18" s="468">
        <v>18.48</v>
      </c>
      <c r="N18" s="468"/>
      <c r="O18" s="469">
        <v>2.38</v>
      </c>
      <c r="P18" s="471">
        <v>33.979999999999997</v>
      </c>
      <c r="Q18" s="468">
        <v>47.43</v>
      </c>
      <c r="R18" s="468">
        <v>22.2</v>
      </c>
      <c r="S18" s="472">
        <v>0.83</v>
      </c>
    </row>
    <row r="19" spans="2:19" ht="18.75" x14ac:dyDescent="0.3">
      <c r="B19" s="242">
        <v>288</v>
      </c>
      <c r="C19" s="463" t="s">
        <v>117</v>
      </c>
      <c r="D19" s="464"/>
      <c r="E19" s="465"/>
      <c r="F19" s="466">
        <v>110</v>
      </c>
      <c r="G19" s="467">
        <v>11.52</v>
      </c>
      <c r="H19" s="468">
        <v>13.61</v>
      </c>
      <c r="I19" s="469"/>
      <c r="J19" s="466">
        <v>231.37</v>
      </c>
      <c r="K19" s="475"/>
      <c r="L19" s="471">
        <v>7.0000000000000007E-2</v>
      </c>
      <c r="M19" s="468">
        <v>0.35</v>
      </c>
      <c r="N19" s="468">
        <v>9.6999999999999993</v>
      </c>
      <c r="O19" s="469">
        <v>0.5</v>
      </c>
      <c r="P19" s="471">
        <v>155.59</v>
      </c>
      <c r="Q19" s="468">
        <v>327.14</v>
      </c>
      <c r="R19" s="468">
        <v>20.9</v>
      </c>
      <c r="S19" s="472">
        <v>0.6</v>
      </c>
    </row>
    <row r="20" spans="2:19" ht="18.75" x14ac:dyDescent="0.25">
      <c r="B20" s="242">
        <v>312</v>
      </c>
      <c r="C20" s="492" t="s">
        <v>60</v>
      </c>
      <c r="D20" s="493"/>
      <c r="E20" s="478"/>
      <c r="F20" s="479">
        <v>200</v>
      </c>
      <c r="G20" s="480">
        <v>4.0999999999999996</v>
      </c>
      <c r="H20" s="481">
        <v>3.1</v>
      </c>
      <c r="I20" s="482">
        <v>35.17</v>
      </c>
      <c r="J20" s="479">
        <v>146.30000000000001</v>
      </c>
      <c r="K20" s="439"/>
      <c r="L20" s="494">
        <v>1.54</v>
      </c>
      <c r="M20" s="481">
        <v>5</v>
      </c>
      <c r="N20" s="481">
        <v>44.2</v>
      </c>
      <c r="O20" s="482">
        <v>0.2</v>
      </c>
      <c r="P20" s="494">
        <v>51</v>
      </c>
      <c r="Q20" s="481">
        <v>102.6</v>
      </c>
      <c r="R20" s="481">
        <v>35.6</v>
      </c>
      <c r="S20" s="495">
        <v>1.1399999999999999</v>
      </c>
    </row>
    <row r="21" spans="2:19" ht="18.75" x14ac:dyDescent="0.25">
      <c r="B21" s="242">
        <v>389</v>
      </c>
      <c r="C21" s="492" t="s">
        <v>3</v>
      </c>
      <c r="D21" s="493"/>
      <c r="E21" s="478"/>
      <c r="F21" s="479">
        <v>200</v>
      </c>
      <c r="G21" s="480">
        <v>1</v>
      </c>
      <c r="H21" s="481"/>
      <c r="I21" s="482">
        <v>20.2</v>
      </c>
      <c r="J21" s="479">
        <v>84.8</v>
      </c>
      <c r="K21" s="439"/>
      <c r="L21" s="494">
        <v>2.1999999999999999E-2</v>
      </c>
      <c r="M21" s="481">
        <v>4</v>
      </c>
      <c r="N21" s="481"/>
      <c r="O21" s="482"/>
      <c r="P21" s="494">
        <v>14</v>
      </c>
      <c r="Q21" s="481">
        <v>14</v>
      </c>
      <c r="R21" s="481">
        <v>8</v>
      </c>
      <c r="S21" s="495">
        <v>2.8</v>
      </c>
    </row>
    <row r="22" spans="2:19" ht="18.75" x14ac:dyDescent="0.25">
      <c r="C22" s="492" t="s">
        <v>1</v>
      </c>
      <c r="D22" s="493"/>
      <c r="E22" s="479"/>
      <c r="F22" s="479">
        <v>40</v>
      </c>
      <c r="G22" s="480">
        <v>2.2400000000000002</v>
      </c>
      <c r="H22" s="481">
        <v>0.44</v>
      </c>
      <c r="I22" s="482">
        <v>19.760000000000002</v>
      </c>
      <c r="J22" s="479">
        <v>91.96</v>
      </c>
      <c r="K22" s="439"/>
      <c r="L22" s="494">
        <v>0.04</v>
      </c>
      <c r="M22" s="481"/>
      <c r="N22" s="481"/>
      <c r="O22" s="482">
        <v>0.36</v>
      </c>
      <c r="P22" s="494">
        <v>9.1999999999999993</v>
      </c>
      <c r="Q22" s="481">
        <v>42.4</v>
      </c>
      <c r="R22" s="481">
        <v>10</v>
      </c>
      <c r="S22" s="495">
        <v>1.24</v>
      </c>
    </row>
    <row r="23" spans="2:19" ht="18.75" x14ac:dyDescent="0.25">
      <c r="C23" s="492" t="s">
        <v>46</v>
      </c>
      <c r="D23" s="493"/>
      <c r="E23" s="479"/>
      <c r="F23" s="479">
        <v>20</v>
      </c>
      <c r="G23" s="480">
        <v>1.58</v>
      </c>
      <c r="H23" s="481">
        <v>0.2</v>
      </c>
      <c r="I23" s="482">
        <v>9.66</v>
      </c>
      <c r="J23" s="479">
        <v>46.76</v>
      </c>
      <c r="K23" s="483"/>
      <c r="L23" s="484">
        <v>0.02</v>
      </c>
      <c r="M23" s="485"/>
      <c r="N23" s="485"/>
      <c r="O23" s="486">
        <v>0.26</v>
      </c>
      <c r="P23" s="484">
        <v>4.5999999999999996</v>
      </c>
      <c r="Q23" s="485">
        <v>17.399999999999999</v>
      </c>
      <c r="R23" s="485">
        <v>6.6</v>
      </c>
      <c r="S23" s="487">
        <v>0.22</v>
      </c>
    </row>
    <row r="24" spans="2:19" ht="19.5" thickBot="1" x14ac:dyDescent="0.3">
      <c r="C24" s="492"/>
      <c r="D24" s="515"/>
      <c r="E24" s="478"/>
      <c r="F24" s="479"/>
      <c r="G24" s="480"/>
      <c r="H24" s="481"/>
      <c r="I24" s="482"/>
      <c r="J24" s="479"/>
      <c r="K24" s="439"/>
      <c r="L24" s="494"/>
      <c r="M24" s="481"/>
      <c r="N24" s="481"/>
      <c r="O24" s="482"/>
      <c r="P24" s="494"/>
      <c r="Q24" s="481"/>
      <c r="R24" s="481"/>
      <c r="S24" s="495"/>
    </row>
    <row r="25" spans="2:19" ht="19.5" thickBot="1" x14ac:dyDescent="0.3">
      <c r="C25" s="516"/>
      <c r="D25" s="517"/>
      <c r="E25" s="517" t="s">
        <v>29</v>
      </c>
      <c r="F25" s="518"/>
      <c r="G25" s="503">
        <f>SUM(G17:G24)</f>
        <v>25.18</v>
      </c>
      <c r="H25" s="503">
        <f>SUM(H17:H24)</f>
        <v>31.830000000000002</v>
      </c>
      <c r="I25" s="503">
        <f>SUM(I17:I24)</f>
        <v>126.77200000000001</v>
      </c>
      <c r="J25" s="519">
        <f>SUM(J17:J24)</f>
        <v>822.69</v>
      </c>
      <c r="K25" s="501">
        <v>0.35</v>
      </c>
      <c r="L25" s="502">
        <f t="shared" ref="L25:S25" si="1">SUM(L17:L24)</f>
        <v>1.792</v>
      </c>
      <c r="M25" s="503">
        <f t="shared" si="1"/>
        <v>35.150000000000006</v>
      </c>
      <c r="N25" s="503">
        <f t="shared" si="1"/>
        <v>92.9</v>
      </c>
      <c r="O25" s="503">
        <f t="shared" si="1"/>
        <v>6.0600000000000005</v>
      </c>
      <c r="P25" s="502">
        <f t="shared" si="1"/>
        <v>436.82</v>
      </c>
      <c r="Q25" s="503">
        <f t="shared" si="1"/>
        <v>671.37</v>
      </c>
      <c r="R25" s="503">
        <f t="shared" si="1"/>
        <v>129.69999999999999</v>
      </c>
      <c r="S25" s="504">
        <f t="shared" si="1"/>
        <v>8.36</v>
      </c>
    </row>
    <row r="26" spans="2:19" ht="19.5" thickBot="1" x14ac:dyDescent="0.3">
      <c r="C26" s="436" t="s">
        <v>7</v>
      </c>
      <c r="D26" s="505"/>
      <c r="E26" s="456"/>
      <c r="F26" s="520"/>
      <c r="G26" s="521"/>
      <c r="H26" s="521"/>
      <c r="I26" s="521"/>
      <c r="J26" s="520"/>
      <c r="K26" s="439"/>
      <c r="L26" s="522"/>
      <c r="M26" s="521"/>
      <c r="N26" s="521"/>
      <c r="O26" s="521"/>
      <c r="P26" s="522"/>
      <c r="Q26" s="521"/>
      <c r="R26" s="521"/>
      <c r="S26" s="523"/>
    </row>
    <row r="27" spans="2:19" ht="18.75" x14ac:dyDescent="0.3">
      <c r="B27" s="242">
        <v>406</v>
      </c>
      <c r="C27" s="524" t="s">
        <v>110</v>
      </c>
      <c r="D27" s="465"/>
      <c r="E27" s="473"/>
      <c r="F27" s="466">
        <v>80</v>
      </c>
      <c r="G27" s="467">
        <v>4.5999999999999996</v>
      </c>
      <c r="H27" s="468">
        <v>6.49</v>
      </c>
      <c r="I27" s="469">
        <v>26.42</v>
      </c>
      <c r="J27" s="466">
        <v>249.7</v>
      </c>
      <c r="K27" s="475"/>
      <c r="L27" s="471">
        <v>0.13</v>
      </c>
      <c r="M27" s="468">
        <v>3.3000000000000002E-2</v>
      </c>
      <c r="N27" s="468"/>
      <c r="O27" s="469"/>
      <c r="P27" s="471">
        <v>17.75</v>
      </c>
      <c r="Q27" s="468">
        <v>64</v>
      </c>
      <c r="R27" s="468">
        <v>23.5</v>
      </c>
      <c r="S27" s="472">
        <v>1.1599999999999999</v>
      </c>
    </row>
    <row r="28" spans="2:19" ht="19.5" thickBot="1" x14ac:dyDescent="0.35">
      <c r="B28" s="242">
        <v>351</v>
      </c>
      <c r="C28" s="463" t="s">
        <v>134</v>
      </c>
      <c r="D28" s="465"/>
      <c r="E28" s="473"/>
      <c r="F28" s="479">
        <v>200</v>
      </c>
      <c r="G28" s="480">
        <v>0.52</v>
      </c>
      <c r="H28" s="481">
        <v>0.18</v>
      </c>
      <c r="I28" s="482">
        <v>24.84</v>
      </c>
      <c r="J28" s="479">
        <v>102.9</v>
      </c>
      <c r="K28" s="439"/>
      <c r="L28" s="494">
        <v>0.02</v>
      </c>
      <c r="M28" s="481">
        <v>59.4</v>
      </c>
      <c r="N28" s="481"/>
      <c r="O28" s="482">
        <v>0.2</v>
      </c>
      <c r="P28" s="494">
        <v>23.4</v>
      </c>
      <c r="Q28" s="481">
        <v>23.4</v>
      </c>
      <c r="R28" s="481">
        <v>17</v>
      </c>
      <c r="S28" s="495">
        <v>60.3</v>
      </c>
    </row>
    <row r="29" spans="2:19" ht="19.5" thickBot="1" x14ac:dyDescent="0.3">
      <c r="C29" s="525"/>
      <c r="D29" s="526"/>
      <c r="E29" s="525" t="s">
        <v>29</v>
      </c>
      <c r="F29" s="527"/>
      <c r="G29" s="528">
        <f>G28+G27</f>
        <v>5.1199999999999992</v>
      </c>
      <c r="H29" s="528">
        <f>SUM(H27:H28)</f>
        <v>6.67</v>
      </c>
      <c r="I29" s="528">
        <f>SUM(I27:I28)</f>
        <v>51.260000000000005</v>
      </c>
      <c r="J29" s="527">
        <f>SUM(J27:J28)</f>
        <v>352.6</v>
      </c>
      <c r="K29" s="529">
        <v>0.15</v>
      </c>
      <c r="L29" s="530">
        <f>SUM(L27:L28)</f>
        <v>0.15</v>
      </c>
      <c r="M29" s="531">
        <f>SUM(M27:M28)</f>
        <v>59.433</v>
      </c>
      <c r="N29" s="531">
        <f>SUM(N27:N28)</f>
        <v>0</v>
      </c>
      <c r="O29" s="532">
        <f>O27+O28</f>
        <v>0.2</v>
      </c>
      <c r="P29" s="530">
        <f>SUM(P27:P28)</f>
        <v>41.15</v>
      </c>
      <c r="Q29" s="531">
        <f>SUM(Q27:Q28)</f>
        <v>87.4</v>
      </c>
      <c r="R29" s="531">
        <f>SUM(R27:R28)</f>
        <v>40.5</v>
      </c>
      <c r="S29" s="533">
        <f>SUM(S27:S28)</f>
        <v>61.459999999999994</v>
      </c>
    </row>
    <row r="30" spans="2:19" ht="19.5" thickBot="1" x14ac:dyDescent="0.3">
      <c r="C30" s="525"/>
      <c r="D30" s="526"/>
      <c r="E30" s="526"/>
      <c r="F30" s="527"/>
      <c r="G30" s="528"/>
      <c r="H30" s="528"/>
      <c r="I30" s="528"/>
      <c r="J30" s="527"/>
      <c r="K30" s="534"/>
      <c r="L30" s="535"/>
      <c r="M30" s="536"/>
      <c r="N30" s="536"/>
      <c r="O30" s="532"/>
      <c r="P30" s="537"/>
      <c r="Q30" s="536"/>
      <c r="R30" s="536"/>
      <c r="S30" s="538"/>
    </row>
    <row r="31" spans="2:19" ht="19.5" thickBot="1" x14ac:dyDescent="0.3">
      <c r="C31" s="419"/>
      <c r="D31" s="420"/>
      <c r="E31" s="437" t="s">
        <v>52</v>
      </c>
      <c r="F31" s="539"/>
      <c r="G31" s="437">
        <f>G15+G25+G29</f>
        <v>56.4</v>
      </c>
      <c r="H31" s="437">
        <f>H15+H25+H29</f>
        <v>65.94</v>
      </c>
      <c r="I31" s="540">
        <f>I15+I25+I29</f>
        <v>259.21999999999997</v>
      </c>
      <c r="J31" s="541" t="s">
        <v>31</v>
      </c>
      <c r="K31" s="409" t="s">
        <v>32</v>
      </c>
      <c r="L31" s="542">
        <f t="shared" ref="L31:S31" si="2">L15+L25+L29</f>
        <v>2.1629999999999998</v>
      </c>
      <c r="M31" s="543">
        <f t="shared" si="2"/>
        <v>101.93300000000001</v>
      </c>
      <c r="N31" s="543">
        <f t="shared" si="2"/>
        <v>403.17999999999995</v>
      </c>
      <c r="O31" s="543">
        <f t="shared" si="2"/>
        <v>7.4900000000000011</v>
      </c>
      <c r="P31" s="543">
        <f t="shared" si="2"/>
        <v>1000.6999999999999</v>
      </c>
      <c r="Q31" s="543">
        <f t="shared" si="2"/>
        <v>1276.67</v>
      </c>
      <c r="R31" s="543">
        <f t="shared" si="2"/>
        <v>246.01999999999998</v>
      </c>
      <c r="S31" s="544">
        <f t="shared" si="2"/>
        <v>72.899999999999991</v>
      </c>
    </row>
    <row r="32" spans="2:19" ht="19.5" thickBot="1" x14ac:dyDescent="0.3">
      <c r="C32" s="545"/>
      <c r="D32" s="546"/>
      <c r="E32" s="546"/>
      <c r="F32" s="547"/>
      <c r="G32" s="548"/>
      <c r="H32" s="548"/>
      <c r="I32" s="548"/>
      <c r="J32" s="549">
        <f>J15+J25+J29</f>
        <v>1762.998</v>
      </c>
      <c r="K32" s="550">
        <f>K15+K25+K29</f>
        <v>0.75</v>
      </c>
      <c r="L32" s="551"/>
      <c r="M32" s="552"/>
      <c r="N32" s="552"/>
      <c r="O32" s="552"/>
      <c r="P32" s="552"/>
      <c r="Q32" s="552"/>
      <c r="R32" s="552"/>
      <c r="S32" s="553"/>
    </row>
    <row r="33" spans="2:19" ht="15.75" thickBot="1" x14ac:dyDescent="0.3">
      <c r="C33" s="554"/>
      <c r="D33" s="555"/>
      <c r="E33" s="555"/>
      <c r="F33" s="556"/>
      <c r="G33" s="557"/>
      <c r="H33" s="557"/>
      <c r="I33" s="557"/>
      <c r="J33" s="558"/>
      <c r="K33" s="558"/>
      <c r="L33" s="559"/>
      <c r="M33" s="557"/>
      <c r="N33" s="557"/>
      <c r="O33" s="557"/>
      <c r="P33" s="559"/>
      <c r="Q33" s="557"/>
      <c r="R33" s="557"/>
      <c r="S33" s="560"/>
    </row>
    <row r="34" spans="2:19" ht="15.75" thickBot="1" x14ac:dyDescent="0.3">
      <c r="C34" s="419" t="s">
        <v>68</v>
      </c>
      <c r="D34" s="420"/>
      <c r="E34" s="420"/>
      <c r="F34" s="421"/>
      <c r="G34" s="422"/>
      <c r="H34" s="422"/>
      <c r="I34" s="422"/>
      <c r="J34" s="423"/>
      <c r="K34" s="423"/>
      <c r="L34" s="424"/>
      <c r="M34" s="422"/>
      <c r="N34" s="422"/>
      <c r="O34" s="422"/>
      <c r="P34" s="424"/>
      <c r="Q34" s="422"/>
      <c r="R34" s="422"/>
      <c r="S34" s="425"/>
    </row>
    <row r="35" spans="2:19" ht="19.5" thickBot="1" x14ac:dyDescent="0.3">
      <c r="C35" s="426" t="str">
        <f>C4</f>
        <v>День       :  11</v>
      </c>
      <c r="D35" s="427"/>
      <c r="E35" s="427"/>
      <c r="F35" s="561" t="s">
        <v>21</v>
      </c>
      <c r="G35" s="562"/>
      <c r="H35" s="563" t="s">
        <v>26</v>
      </c>
      <c r="I35" s="546"/>
      <c r="J35" s="564" t="s">
        <v>27</v>
      </c>
      <c r="K35" s="564"/>
      <c r="L35" s="545"/>
      <c r="M35" s="546" t="s">
        <v>34</v>
      </c>
      <c r="N35" s="546"/>
      <c r="O35" s="546"/>
      <c r="P35" s="565" t="s">
        <v>33</v>
      </c>
      <c r="Q35" s="546"/>
      <c r="R35" s="546"/>
      <c r="S35" s="566"/>
    </row>
    <row r="36" spans="2:19" ht="19.5" thickBot="1" x14ac:dyDescent="0.3">
      <c r="C36" s="436" t="s">
        <v>49</v>
      </c>
      <c r="D36" s="437"/>
      <c r="E36" s="438"/>
      <c r="F36" s="567" t="s">
        <v>22</v>
      </c>
      <c r="G36" s="425" t="s">
        <v>23</v>
      </c>
      <c r="H36" s="423" t="s">
        <v>24</v>
      </c>
      <c r="I36" s="424" t="s">
        <v>25</v>
      </c>
      <c r="J36" s="567" t="s">
        <v>28</v>
      </c>
      <c r="K36" s="568"/>
      <c r="L36" s="569" t="s">
        <v>43</v>
      </c>
      <c r="M36" s="570" t="s">
        <v>37</v>
      </c>
      <c r="N36" s="570" t="s">
        <v>38</v>
      </c>
      <c r="O36" s="570" t="s">
        <v>39</v>
      </c>
      <c r="P36" s="571" t="s">
        <v>35</v>
      </c>
      <c r="Q36" s="572" t="s">
        <v>36</v>
      </c>
      <c r="R36" s="572" t="s">
        <v>42</v>
      </c>
      <c r="S36" s="573" t="s">
        <v>41</v>
      </c>
    </row>
    <row r="37" spans="2:19" ht="19.5" thickBot="1" x14ac:dyDescent="0.3">
      <c r="C37" s="447"/>
      <c r="D37" s="447"/>
      <c r="E37" s="448"/>
      <c r="F37" s="449"/>
      <c r="G37" s="450"/>
      <c r="H37" s="450"/>
      <c r="I37" s="450"/>
      <c r="J37" s="451"/>
      <c r="K37" s="451"/>
      <c r="L37" s="452"/>
      <c r="M37" s="450"/>
      <c r="N37" s="450"/>
      <c r="O37" s="450"/>
      <c r="P37" s="452"/>
      <c r="Q37" s="450"/>
      <c r="R37" s="450"/>
      <c r="S37" s="450"/>
    </row>
    <row r="38" spans="2:19" ht="19.5" thickBot="1" x14ac:dyDescent="0.3">
      <c r="C38" s="454" t="s">
        <v>8</v>
      </c>
      <c r="D38" s="455"/>
      <c r="E38" s="456"/>
      <c r="F38" s="457"/>
      <c r="G38" s="458"/>
      <c r="H38" s="458"/>
      <c r="I38" s="458"/>
      <c r="J38" s="459"/>
      <c r="K38" s="459"/>
      <c r="L38" s="460"/>
      <c r="M38" s="458"/>
      <c r="N38" s="458"/>
      <c r="O38" s="458"/>
      <c r="P38" s="574"/>
      <c r="Q38" s="575"/>
      <c r="R38" s="575"/>
      <c r="S38" s="576"/>
    </row>
    <row r="39" spans="2:19" ht="18.75" x14ac:dyDescent="0.3">
      <c r="B39" s="462" t="s">
        <v>119</v>
      </c>
      <c r="C39" s="463" t="s">
        <v>56</v>
      </c>
      <c r="D39" s="464"/>
      <c r="E39" s="465"/>
      <c r="F39" s="466">
        <v>170</v>
      </c>
      <c r="G39" s="467">
        <v>11.02</v>
      </c>
      <c r="H39" s="468">
        <v>13.02</v>
      </c>
      <c r="I39" s="469">
        <v>27.7</v>
      </c>
      <c r="J39" s="466">
        <v>219.41</v>
      </c>
      <c r="K39" s="470"/>
      <c r="L39" s="471">
        <v>0.122</v>
      </c>
      <c r="M39" s="468">
        <v>5.33</v>
      </c>
      <c r="N39" s="468">
        <v>260.88</v>
      </c>
      <c r="O39" s="469">
        <v>0.67</v>
      </c>
      <c r="P39" s="471">
        <v>116.51</v>
      </c>
      <c r="Q39" s="468">
        <v>235.68</v>
      </c>
      <c r="R39" s="468">
        <v>26.31</v>
      </c>
      <c r="S39" s="472">
        <v>2.6</v>
      </c>
    </row>
    <row r="40" spans="2:19" ht="18.75" x14ac:dyDescent="0.3">
      <c r="B40" s="242">
        <v>386</v>
      </c>
      <c r="C40" s="577" t="s">
        <v>45</v>
      </c>
      <c r="D40" s="473"/>
      <c r="E40" s="473"/>
      <c r="F40" s="479">
        <v>20</v>
      </c>
      <c r="G40" s="480">
        <v>4.6399999999999997</v>
      </c>
      <c r="H40" s="481">
        <v>5.9</v>
      </c>
      <c r="I40" s="482"/>
      <c r="J40" s="479">
        <v>71.66</v>
      </c>
      <c r="K40" s="483"/>
      <c r="L40" s="484">
        <v>0.01</v>
      </c>
      <c r="M40" s="485">
        <v>0.14000000000000001</v>
      </c>
      <c r="N40" s="485">
        <v>52</v>
      </c>
      <c r="O40" s="486">
        <v>0.1</v>
      </c>
      <c r="P40" s="484">
        <v>176</v>
      </c>
      <c r="Q40" s="485">
        <v>100</v>
      </c>
      <c r="R40" s="485">
        <v>7</v>
      </c>
      <c r="S40" s="487">
        <v>0.2</v>
      </c>
    </row>
    <row r="41" spans="2:19" ht="18.75" x14ac:dyDescent="0.3">
      <c r="B41" s="242">
        <v>15</v>
      </c>
      <c r="C41" s="463" t="s">
        <v>101</v>
      </c>
      <c r="D41" s="465"/>
      <c r="E41" s="473"/>
      <c r="F41" s="466">
        <v>200</v>
      </c>
      <c r="G41" s="467">
        <v>8.48</v>
      </c>
      <c r="H41" s="468">
        <v>3.008</v>
      </c>
      <c r="I41" s="469">
        <v>11.808</v>
      </c>
      <c r="J41" s="474">
        <v>107.008</v>
      </c>
      <c r="K41" s="475"/>
      <c r="L41" s="471">
        <v>6.4000000000000001E-2</v>
      </c>
      <c r="M41" s="468">
        <v>1.2</v>
      </c>
      <c r="N41" s="468">
        <v>20</v>
      </c>
      <c r="O41" s="469"/>
      <c r="P41" s="471">
        <v>248</v>
      </c>
      <c r="Q41" s="468">
        <v>190</v>
      </c>
      <c r="R41" s="468">
        <v>30</v>
      </c>
      <c r="S41" s="472">
        <v>0.21</v>
      </c>
    </row>
    <row r="42" spans="2:19" ht="18.75" x14ac:dyDescent="0.25">
      <c r="B42" s="242">
        <v>14</v>
      </c>
      <c r="C42" s="476" t="s">
        <v>50</v>
      </c>
      <c r="D42" s="477"/>
      <c r="E42" s="478"/>
      <c r="F42" s="479">
        <v>10</v>
      </c>
      <c r="G42" s="480">
        <v>0.1</v>
      </c>
      <c r="H42" s="481">
        <v>7.2</v>
      </c>
      <c r="I42" s="482">
        <v>0.13</v>
      </c>
      <c r="J42" s="479">
        <v>65.72</v>
      </c>
      <c r="K42" s="483"/>
      <c r="L42" s="484"/>
      <c r="M42" s="485"/>
      <c r="N42" s="485">
        <v>40</v>
      </c>
      <c r="O42" s="486">
        <v>0.1</v>
      </c>
      <c r="P42" s="484">
        <v>2.4</v>
      </c>
      <c r="Q42" s="485">
        <v>3</v>
      </c>
      <c r="R42" s="485"/>
      <c r="S42" s="487"/>
    </row>
    <row r="43" spans="2:19" ht="18.75" x14ac:dyDescent="0.3">
      <c r="B43" s="242">
        <v>376</v>
      </c>
      <c r="C43" s="463" t="s">
        <v>182</v>
      </c>
      <c r="D43" s="465"/>
      <c r="E43" s="473"/>
      <c r="F43" s="466">
        <v>200</v>
      </c>
      <c r="G43" s="467">
        <v>0.16</v>
      </c>
      <c r="H43" s="468">
        <v>0.16</v>
      </c>
      <c r="I43" s="469">
        <v>23.88</v>
      </c>
      <c r="J43" s="466">
        <v>97.6</v>
      </c>
      <c r="K43" s="475"/>
      <c r="L43" s="471">
        <v>0.01</v>
      </c>
      <c r="M43" s="468">
        <v>1.8</v>
      </c>
      <c r="N43" s="468"/>
      <c r="O43" s="469"/>
      <c r="P43" s="471">
        <v>6.4</v>
      </c>
      <c r="Q43" s="468">
        <v>4.4000000000000004</v>
      </c>
      <c r="R43" s="468">
        <v>3.6</v>
      </c>
      <c r="S43" s="472">
        <v>0.18</v>
      </c>
    </row>
    <row r="44" spans="2:19" ht="18.75" x14ac:dyDescent="0.3">
      <c r="C44" s="463" t="s">
        <v>1</v>
      </c>
      <c r="D44" s="465"/>
      <c r="E44" s="578"/>
      <c r="F44" s="488">
        <v>50</v>
      </c>
      <c r="G44" s="489">
        <v>3.95</v>
      </c>
      <c r="H44" s="490">
        <v>0.5</v>
      </c>
      <c r="I44" s="491">
        <v>24.15</v>
      </c>
      <c r="J44" s="488">
        <v>116.9</v>
      </c>
      <c r="K44" s="470"/>
      <c r="L44" s="579">
        <v>0.05</v>
      </c>
      <c r="M44" s="490"/>
      <c r="N44" s="490"/>
      <c r="O44" s="491">
        <v>0.65</v>
      </c>
      <c r="P44" s="579">
        <v>11.5</v>
      </c>
      <c r="Q44" s="490">
        <v>43.5</v>
      </c>
      <c r="R44" s="490">
        <v>16.5</v>
      </c>
      <c r="S44" s="580">
        <v>0.55000000000000004</v>
      </c>
    </row>
    <row r="45" spans="2:19" ht="19.5" thickBot="1" x14ac:dyDescent="0.35">
      <c r="C45" s="463"/>
      <c r="D45" s="465"/>
      <c r="E45" s="578"/>
      <c r="F45" s="488"/>
      <c r="G45" s="489"/>
      <c r="H45" s="490"/>
      <c r="I45" s="491"/>
      <c r="J45" s="488"/>
      <c r="K45" s="470"/>
      <c r="L45" s="579"/>
      <c r="M45" s="490"/>
      <c r="N45" s="490"/>
      <c r="O45" s="491"/>
      <c r="P45" s="579"/>
      <c r="Q45" s="490"/>
      <c r="R45" s="490"/>
      <c r="S45" s="580"/>
    </row>
    <row r="46" spans="2:19" ht="19.5" thickBot="1" x14ac:dyDescent="0.3">
      <c r="C46" s="496"/>
      <c r="D46" s="497"/>
      <c r="E46" s="497" t="s">
        <v>29</v>
      </c>
      <c r="F46" s="498"/>
      <c r="G46" s="499">
        <f>SUM(G39:G45)</f>
        <v>28.35</v>
      </c>
      <c r="H46" s="499">
        <f>SUM(H39:H45)</f>
        <v>29.788</v>
      </c>
      <c r="I46" s="499">
        <f>SUM(I39:I45)</f>
        <v>87.668000000000006</v>
      </c>
      <c r="J46" s="581">
        <f>SUM(J39:J45)</f>
        <v>678.298</v>
      </c>
      <c r="K46" s="501">
        <v>0.25</v>
      </c>
      <c r="L46" s="502">
        <f>SUM(L39:L45)</f>
        <v>0.25600000000000001</v>
      </c>
      <c r="M46" s="503">
        <f>SUM(M39:M45)</f>
        <v>8.4700000000000006</v>
      </c>
      <c r="N46" s="503">
        <f>SUM(N39:N45)</f>
        <v>372.88</v>
      </c>
      <c r="O46" s="503">
        <f>SUM(O39:O45)</f>
        <v>1.52</v>
      </c>
      <c r="P46" s="502">
        <f>SUM(P39:P45)</f>
        <v>560.80999999999995</v>
      </c>
      <c r="Q46" s="503">
        <f>SUM(Q39:Q45)</f>
        <v>576.58000000000004</v>
      </c>
      <c r="R46" s="503">
        <f>SUM(R39:R45)</f>
        <v>83.41</v>
      </c>
      <c r="S46" s="504">
        <f>SUM(S39:S45)</f>
        <v>3.74</v>
      </c>
    </row>
    <row r="47" spans="2:19" ht="19.5" thickBot="1" x14ac:dyDescent="0.3">
      <c r="C47" s="454" t="s">
        <v>6</v>
      </c>
      <c r="D47" s="505"/>
      <c r="E47" s="456"/>
      <c r="F47" s="457"/>
      <c r="G47" s="506"/>
      <c r="H47" s="506"/>
      <c r="I47" s="506"/>
      <c r="J47" s="457"/>
      <c r="K47" s="507"/>
      <c r="L47" s="508"/>
      <c r="M47" s="506"/>
      <c r="N47" s="506"/>
      <c r="O47" s="506"/>
      <c r="P47" s="582"/>
      <c r="Q47" s="583"/>
      <c r="R47" s="583"/>
      <c r="S47" s="584"/>
    </row>
    <row r="48" spans="2:19" ht="18.75" x14ac:dyDescent="0.25">
      <c r="B48" s="242">
        <v>50</v>
      </c>
      <c r="C48" s="510" t="s">
        <v>14</v>
      </c>
      <c r="D48" s="511"/>
      <c r="E48" s="512"/>
      <c r="F48" s="513">
        <v>100</v>
      </c>
      <c r="G48" s="514">
        <v>2.94</v>
      </c>
      <c r="H48" s="485">
        <v>9.5</v>
      </c>
      <c r="I48" s="486">
        <v>17.940000000000001</v>
      </c>
      <c r="J48" s="513">
        <v>137.02000000000001</v>
      </c>
      <c r="K48" s="439"/>
      <c r="L48" s="484">
        <v>0.02</v>
      </c>
      <c r="M48" s="485">
        <v>7.32</v>
      </c>
      <c r="N48" s="485">
        <v>39</v>
      </c>
      <c r="O48" s="486">
        <v>2.36</v>
      </c>
      <c r="P48" s="484">
        <v>168.45</v>
      </c>
      <c r="Q48" s="485">
        <v>120.4</v>
      </c>
      <c r="R48" s="485">
        <v>26.4</v>
      </c>
      <c r="S48" s="487">
        <v>1.53</v>
      </c>
    </row>
    <row r="49" spans="2:19" ht="18.75" x14ac:dyDescent="0.3">
      <c r="B49" s="242">
        <v>88</v>
      </c>
      <c r="C49" s="463" t="s">
        <v>11</v>
      </c>
      <c r="D49" s="464"/>
      <c r="E49" s="465"/>
      <c r="F49" s="466">
        <v>250</v>
      </c>
      <c r="G49" s="467">
        <v>1.8</v>
      </c>
      <c r="H49" s="468">
        <v>4.9800000000000004</v>
      </c>
      <c r="I49" s="469">
        <v>24.042000000000002</v>
      </c>
      <c r="J49" s="466">
        <v>84.48</v>
      </c>
      <c r="K49" s="475"/>
      <c r="L49" s="471">
        <v>0.08</v>
      </c>
      <c r="M49" s="468">
        <v>18.48</v>
      </c>
      <c r="N49" s="468"/>
      <c r="O49" s="469">
        <v>2.38</v>
      </c>
      <c r="P49" s="471">
        <v>33.979999999999997</v>
      </c>
      <c r="Q49" s="468">
        <v>47.43</v>
      </c>
      <c r="R49" s="468">
        <v>22.2</v>
      </c>
      <c r="S49" s="472">
        <v>0.83</v>
      </c>
    </row>
    <row r="50" spans="2:19" ht="18.75" x14ac:dyDescent="0.3">
      <c r="B50" s="242">
        <v>288</v>
      </c>
      <c r="C50" s="463" t="s">
        <v>117</v>
      </c>
      <c r="D50" s="464"/>
      <c r="E50" s="465"/>
      <c r="F50" s="466">
        <v>135</v>
      </c>
      <c r="G50" s="467">
        <v>11.63</v>
      </c>
      <c r="H50" s="468">
        <v>13.98</v>
      </c>
      <c r="I50" s="469"/>
      <c r="J50" s="466">
        <v>288.87</v>
      </c>
      <c r="K50" s="475"/>
      <c r="L50" s="471">
        <v>5.5E-2</v>
      </c>
      <c r="M50" s="468">
        <v>0.3</v>
      </c>
      <c r="N50" s="468">
        <v>8.7200000000000006</v>
      </c>
      <c r="O50" s="469">
        <v>0.44</v>
      </c>
      <c r="P50" s="471">
        <v>117.78</v>
      </c>
      <c r="Q50" s="468">
        <v>260.35000000000002</v>
      </c>
      <c r="R50" s="468">
        <v>18.8</v>
      </c>
      <c r="S50" s="472">
        <v>0.54</v>
      </c>
    </row>
    <row r="51" spans="2:19" ht="18.75" x14ac:dyDescent="0.25">
      <c r="B51" s="242">
        <v>312</v>
      </c>
      <c r="C51" s="492" t="s">
        <v>60</v>
      </c>
      <c r="D51" s="493"/>
      <c r="E51" s="478"/>
      <c r="F51" s="479">
        <v>200</v>
      </c>
      <c r="G51" s="480">
        <v>4.0999999999999996</v>
      </c>
      <c r="H51" s="481">
        <v>3.1</v>
      </c>
      <c r="I51" s="482">
        <v>35.17</v>
      </c>
      <c r="J51" s="479">
        <v>146.30000000000001</v>
      </c>
      <c r="K51" s="439"/>
      <c r="L51" s="494">
        <v>1.54</v>
      </c>
      <c r="M51" s="481">
        <v>5</v>
      </c>
      <c r="N51" s="481">
        <v>44.2</v>
      </c>
      <c r="O51" s="482">
        <v>0.2</v>
      </c>
      <c r="P51" s="494">
        <v>51</v>
      </c>
      <c r="Q51" s="481">
        <v>102.6</v>
      </c>
      <c r="R51" s="481">
        <v>35.6</v>
      </c>
      <c r="S51" s="495">
        <v>1.1399999999999999</v>
      </c>
    </row>
    <row r="52" spans="2:19" ht="18.75" x14ac:dyDescent="0.25">
      <c r="B52" s="242">
        <v>389</v>
      </c>
      <c r="C52" s="492" t="s">
        <v>3</v>
      </c>
      <c r="D52" s="493"/>
      <c r="E52" s="478"/>
      <c r="F52" s="479">
        <v>200</v>
      </c>
      <c r="G52" s="480">
        <v>1</v>
      </c>
      <c r="H52" s="481"/>
      <c r="I52" s="482">
        <v>20.2</v>
      </c>
      <c r="J52" s="479">
        <v>84.8</v>
      </c>
      <c r="K52" s="439"/>
      <c r="L52" s="494">
        <v>2.1999999999999999E-2</v>
      </c>
      <c r="M52" s="481">
        <v>4</v>
      </c>
      <c r="N52" s="481"/>
      <c r="O52" s="482"/>
      <c r="P52" s="494">
        <v>14</v>
      </c>
      <c r="Q52" s="481">
        <v>14</v>
      </c>
      <c r="R52" s="481">
        <v>8</v>
      </c>
      <c r="S52" s="495">
        <v>2.8</v>
      </c>
    </row>
    <row r="53" spans="2:19" ht="18.75" x14ac:dyDescent="0.3">
      <c r="C53" s="585" t="s">
        <v>46</v>
      </c>
      <c r="D53" s="586"/>
      <c r="E53" s="578"/>
      <c r="F53" s="488">
        <v>60</v>
      </c>
      <c r="G53" s="489">
        <v>3.36</v>
      </c>
      <c r="H53" s="490">
        <v>0.66</v>
      </c>
      <c r="I53" s="491">
        <v>29.64</v>
      </c>
      <c r="J53" s="488">
        <v>137.94</v>
      </c>
      <c r="K53" s="475"/>
      <c r="L53" s="471">
        <v>7.0000000000000007E-2</v>
      </c>
      <c r="M53" s="468"/>
      <c r="N53" s="468"/>
      <c r="O53" s="469">
        <v>0.54</v>
      </c>
      <c r="P53" s="471">
        <v>13.8</v>
      </c>
      <c r="Q53" s="468">
        <v>63.6</v>
      </c>
      <c r="R53" s="468">
        <v>15</v>
      </c>
      <c r="S53" s="472">
        <v>1.86</v>
      </c>
    </row>
    <row r="54" spans="2:19" ht="19.5" thickBot="1" x14ac:dyDescent="0.35">
      <c r="C54" s="585" t="s">
        <v>1</v>
      </c>
      <c r="D54" s="586"/>
      <c r="E54" s="578"/>
      <c r="F54" s="488">
        <v>30</v>
      </c>
      <c r="G54" s="489">
        <v>2.37</v>
      </c>
      <c r="H54" s="490">
        <v>0.3</v>
      </c>
      <c r="I54" s="491">
        <v>14.49</v>
      </c>
      <c r="J54" s="488">
        <v>70.14</v>
      </c>
      <c r="K54" s="475"/>
      <c r="L54" s="579">
        <v>0.03</v>
      </c>
      <c r="M54" s="490"/>
      <c r="N54" s="490"/>
      <c r="O54" s="491">
        <v>0.39</v>
      </c>
      <c r="P54" s="579">
        <v>6.9</v>
      </c>
      <c r="Q54" s="490">
        <v>26.1</v>
      </c>
      <c r="R54" s="490">
        <v>9.9</v>
      </c>
      <c r="S54" s="580">
        <v>0.33</v>
      </c>
    </row>
    <row r="55" spans="2:19" ht="19.5" thickBot="1" x14ac:dyDescent="0.3">
      <c r="C55" s="587"/>
      <c r="D55" s="588"/>
      <c r="E55" s="497" t="s">
        <v>29</v>
      </c>
      <c r="F55" s="518"/>
      <c r="G55" s="503">
        <f>SUM(G48:G54)</f>
        <v>27.2</v>
      </c>
      <c r="H55" s="503">
        <f>SUM(H48:H54)</f>
        <v>32.519999999999996</v>
      </c>
      <c r="I55" s="503">
        <f>SUM(I48:I54)</f>
        <v>141.482</v>
      </c>
      <c r="J55" s="519">
        <f>SUM(J48:J54)</f>
        <v>949.55000000000007</v>
      </c>
      <c r="K55" s="589">
        <v>0.35</v>
      </c>
      <c r="L55" s="502">
        <f>SUM(L48:L54)</f>
        <v>1.8170000000000002</v>
      </c>
      <c r="M55" s="503">
        <f>SUM(M48:M54)</f>
        <v>35.1</v>
      </c>
      <c r="N55" s="503">
        <f>SUM(N48:N54)</f>
        <v>91.92</v>
      </c>
      <c r="O55" s="503">
        <f>SUM(O48:O54)</f>
        <v>6.3100000000000005</v>
      </c>
      <c r="P55" s="502">
        <f>SUM(P48:P54)</f>
        <v>405.90999999999997</v>
      </c>
      <c r="Q55" s="503">
        <f>SUM(Q48:Q54)</f>
        <v>634.48000000000013</v>
      </c>
      <c r="R55" s="503">
        <f>SUM(R48:R54)</f>
        <v>135.9</v>
      </c>
      <c r="S55" s="504">
        <f>SUM(S48:S54)</f>
        <v>9.0299999999999994</v>
      </c>
    </row>
    <row r="56" spans="2:19" ht="19.5" thickBot="1" x14ac:dyDescent="0.3">
      <c r="C56" s="590"/>
      <c r="D56" s="456"/>
      <c r="E56" s="456"/>
      <c r="F56" s="457"/>
      <c r="G56" s="570"/>
      <c r="H56" s="570"/>
      <c r="I56" s="570"/>
      <c r="J56" s="507"/>
      <c r="K56" s="591"/>
      <c r="L56" s="569"/>
      <c r="M56" s="570"/>
      <c r="N56" s="570"/>
      <c r="O56" s="570"/>
      <c r="P56" s="569"/>
      <c r="Q56" s="570"/>
      <c r="R56" s="570"/>
      <c r="S56" s="592"/>
    </row>
    <row r="57" spans="2:19" ht="19.5" thickBot="1" x14ac:dyDescent="0.3">
      <c r="C57" s="436" t="s">
        <v>7</v>
      </c>
      <c r="D57" s="505"/>
      <c r="E57" s="456"/>
      <c r="F57" s="520"/>
      <c r="G57" s="521"/>
      <c r="H57" s="521"/>
      <c r="I57" s="521"/>
      <c r="J57" s="520"/>
      <c r="K57" s="439"/>
      <c r="L57" s="522"/>
      <c r="M57" s="521"/>
      <c r="N57" s="521"/>
      <c r="O57" s="521"/>
      <c r="P57" s="522"/>
      <c r="Q57" s="521"/>
      <c r="R57" s="521"/>
      <c r="S57" s="523"/>
    </row>
    <row r="58" spans="2:19" ht="18.75" x14ac:dyDescent="0.3">
      <c r="B58" s="242">
        <v>406</v>
      </c>
      <c r="C58" s="524" t="s">
        <v>110</v>
      </c>
      <c r="D58" s="465"/>
      <c r="E58" s="473"/>
      <c r="F58" s="466">
        <v>100</v>
      </c>
      <c r="G58" s="467">
        <v>4.9000000000000004</v>
      </c>
      <c r="H58" s="468">
        <v>7.36</v>
      </c>
      <c r="I58" s="469">
        <v>26.42</v>
      </c>
      <c r="J58" s="466">
        <v>304.10000000000002</v>
      </c>
      <c r="K58" s="475"/>
      <c r="L58" s="471">
        <v>0.15</v>
      </c>
      <c r="M58" s="468">
        <v>3.7999999999999999E-2</v>
      </c>
      <c r="N58" s="468"/>
      <c r="O58" s="469"/>
      <c r="P58" s="471">
        <v>20.23</v>
      </c>
      <c r="Q58" s="468">
        <v>72.959999999999994</v>
      </c>
      <c r="R58" s="468">
        <v>26.79</v>
      </c>
      <c r="S58" s="472">
        <v>1.32</v>
      </c>
    </row>
    <row r="59" spans="2:19" ht="19.5" thickBot="1" x14ac:dyDescent="0.35">
      <c r="B59" s="242">
        <v>351</v>
      </c>
      <c r="C59" s="463" t="s">
        <v>134</v>
      </c>
      <c r="D59" s="465"/>
      <c r="E59" s="473"/>
      <c r="F59" s="479">
        <v>200</v>
      </c>
      <c r="G59" s="480">
        <v>0.52</v>
      </c>
      <c r="H59" s="481">
        <v>0.18</v>
      </c>
      <c r="I59" s="482">
        <v>24.84</v>
      </c>
      <c r="J59" s="479">
        <v>102.9</v>
      </c>
      <c r="K59" s="439"/>
      <c r="L59" s="494">
        <v>0.02</v>
      </c>
      <c r="M59" s="481">
        <v>59.4</v>
      </c>
      <c r="N59" s="481"/>
      <c r="O59" s="482">
        <v>0.2</v>
      </c>
      <c r="P59" s="494">
        <v>23.4</v>
      </c>
      <c r="Q59" s="481">
        <v>23.4</v>
      </c>
      <c r="R59" s="481">
        <v>17</v>
      </c>
      <c r="S59" s="495">
        <v>60.3</v>
      </c>
    </row>
    <row r="60" spans="2:19" ht="19.5" thickBot="1" x14ac:dyDescent="0.3">
      <c r="C60" s="525"/>
      <c r="D60" s="526"/>
      <c r="E60" s="525" t="s">
        <v>29</v>
      </c>
      <c r="F60" s="527"/>
      <c r="G60" s="528">
        <f>SUM(G58:G59)</f>
        <v>5.42</v>
      </c>
      <c r="H60" s="528">
        <f>SUM(H58:H59)</f>
        <v>7.54</v>
      </c>
      <c r="I60" s="528">
        <f>SUM(I58:I59)</f>
        <v>51.260000000000005</v>
      </c>
      <c r="J60" s="527">
        <f>SUM(J58:J59)</f>
        <v>407</v>
      </c>
      <c r="K60" s="529">
        <v>0.15</v>
      </c>
      <c r="L60" s="530">
        <f t="shared" ref="L60:S60" si="3">SUM(L58:L59)</f>
        <v>0.16999999999999998</v>
      </c>
      <c r="M60" s="536">
        <f t="shared" si="3"/>
        <v>59.437999999999995</v>
      </c>
      <c r="N60" s="536">
        <f t="shared" si="3"/>
        <v>0</v>
      </c>
      <c r="O60" s="532">
        <f t="shared" si="3"/>
        <v>0.2</v>
      </c>
      <c r="P60" s="593">
        <f t="shared" si="3"/>
        <v>43.629999999999995</v>
      </c>
      <c r="Q60" s="594">
        <f t="shared" si="3"/>
        <v>96.359999999999985</v>
      </c>
      <c r="R60" s="594">
        <f t="shared" si="3"/>
        <v>43.79</v>
      </c>
      <c r="S60" s="595">
        <f t="shared" si="3"/>
        <v>61.62</v>
      </c>
    </row>
    <row r="61" spans="2:19" ht="19.5" thickBot="1" x14ac:dyDescent="0.3">
      <c r="C61" s="525"/>
      <c r="D61" s="526"/>
      <c r="E61" s="526"/>
      <c r="F61" s="527"/>
      <c r="G61" s="528"/>
      <c r="H61" s="528"/>
      <c r="I61" s="528"/>
      <c r="J61" s="527"/>
      <c r="K61" s="596"/>
      <c r="L61" s="597"/>
      <c r="M61" s="594"/>
      <c r="N61" s="594"/>
      <c r="O61" s="598"/>
      <c r="P61" s="599"/>
      <c r="Q61" s="594"/>
      <c r="R61" s="594"/>
      <c r="S61" s="595"/>
    </row>
    <row r="62" spans="2:19" ht="19.5" thickBot="1" x14ac:dyDescent="0.3">
      <c r="C62" s="600"/>
      <c r="D62" s="438"/>
      <c r="E62" s="438" t="s">
        <v>52</v>
      </c>
      <c r="F62" s="539"/>
      <c r="G62" s="437">
        <f>G46+G55+G60</f>
        <v>60.97</v>
      </c>
      <c r="H62" s="601">
        <f>H46+H55+H60</f>
        <v>69.847999999999999</v>
      </c>
      <c r="I62" s="540">
        <f>I46+I55+I60</f>
        <v>280.41000000000003</v>
      </c>
      <c r="J62" s="541" t="s">
        <v>31</v>
      </c>
      <c r="K62" s="410" t="s">
        <v>32</v>
      </c>
      <c r="L62" s="602">
        <f>L46+L55+L60</f>
        <v>2.2430000000000003</v>
      </c>
      <c r="M62" s="603">
        <f>M46+M55+M60</f>
        <v>103.008</v>
      </c>
      <c r="N62" s="603">
        <f>N46+N55+N60</f>
        <v>464.8</v>
      </c>
      <c r="O62" s="603">
        <f>O46+O55+O60</f>
        <v>8.0299999999999994</v>
      </c>
      <c r="P62" s="603">
        <f>P46+P55+P60</f>
        <v>1010.3499999999999</v>
      </c>
      <c r="Q62" s="603">
        <f>Q46+Q55+Q60</f>
        <v>1307.42</v>
      </c>
      <c r="R62" s="603">
        <f>R46+R55+R60</f>
        <v>263.10000000000002</v>
      </c>
      <c r="S62" s="604">
        <f>S46+S55+S60</f>
        <v>74.39</v>
      </c>
    </row>
    <row r="63" spans="2:19" ht="19.5" thickBot="1" x14ac:dyDescent="0.3">
      <c r="C63" s="545"/>
      <c r="D63" s="546"/>
      <c r="E63" s="546"/>
      <c r="F63" s="547"/>
      <c r="G63" s="548"/>
      <c r="H63" s="548"/>
      <c r="I63" s="548"/>
      <c r="J63" s="605">
        <f>J46+J55+J60</f>
        <v>2034.848</v>
      </c>
      <c r="K63" s="606">
        <f>K46+K55+K60</f>
        <v>0.75</v>
      </c>
      <c r="L63" s="607"/>
      <c r="M63" s="608"/>
      <c r="N63" s="608"/>
      <c r="O63" s="608"/>
      <c r="P63" s="608"/>
      <c r="Q63" s="608"/>
      <c r="R63" s="608"/>
      <c r="S63" s="609"/>
    </row>
  </sheetData>
  <pageMargins left="0.7" right="0.7" top="0.75" bottom="0.75" header="0.3" footer="0.3"/>
  <pageSetup paperSize="9" scale="41" orientation="landscape" verticalDpi="36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pageSetUpPr fitToPage="1"/>
  </sheetPr>
  <dimension ref="B3:AA70"/>
  <sheetViews>
    <sheetView topLeftCell="A49" zoomScale="75" zoomScaleNormal="75" workbookViewId="0">
      <selection activeCell="A44" sqref="A44:XFD44"/>
    </sheetView>
  </sheetViews>
  <sheetFormatPr defaultRowHeight="15" x14ac:dyDescent="0.25"/>
  <cols>
    <col min="3" max="3" width="9.140625" customWidth="1"/>
    <col min="5" max="5" width="32.28515625" customWidth="1"/>
    <col min="9" max="9" width="12.42578125" customWidth="1"/>
    <col min="10" max="10" width="11.28515625" customWidth="1"/>
    <col min="11" max="11" width="11.5703125" customWidth="1"/>
    <col min="16" max="16" width="10.140625" customWidth="1"/>
    <col min="17" max="17" width="11" customWidth="1"/>
  </cols>
  <sheetData>
    <row r="3" spans="2:19" thickBot="1" x14ac:dyDescent="0.3"/>
    <row r="4" spans="2:19" ht="15.75" thickBot="1" x14ac:dyDescent="0.3">
      <c r="C4" s="54" t="s">
        <v>67</v>
      </c>
      <c r="D4" s="55"/>
      <c r="E4" s="55"/>
      <c r="F4" s="6"/>
      <c r="G4" s="56"/>
      <c r="H4" s="56"/>
      <c r="I4" s="56"/>
      <c r="J4" s="57"/>
      <c r="K4" s="57"/>
      <c r="L4" s="58"/>
      <c r="M4" s="56"/>
      <c r="N4" s="56"/>
      <c r="O4" s="56"/>
      <c r="P4" s="58"/>
      <c r="Q4" s="56"/>
      <c r="R4" s="56"/>
      <c r="S4" s="59"/>
    </row>
    <row r="5" spans="2:19" ht="19.5" thickBot="1" x14ac:dyDescent="0.3">
      <c r="C5" s="175" t="s">
        <v>76</v>
      </c>
      <c r="D5" s="60"/>
      <c r="E5" s="60"/>
      <c r="F5" s="61" t="s">
        <v>21</v>
      </c>
      <c r="G5" s="62"/>
      <c r="H5" s="63" t="s">
        <v>26</v>
      </c>
      <c r="I5" s="64"/>
      <c r="J5" s="65" t="s">
        <v>27</v>
      </c>
      <c r="K5" s="65"/>
      <c r="L5" s="66"/>
      <c r="M5" s="64" t="s">
        <v>34</v>
      </c>
      <c r="N5" s="64"/>
      <c r="O5" s="64"/>
      <c r="P5" s="67" t="s">
        <v>33</v>
      </c>
      <c r="Q5" s="64"/>
      <c r="R5" s="64"/>
      <c r="S5" s="68"/>
    </row>
    <row r="6" spans="2:19" ht="19.5" thickBot="1" x14ac:dyDescent="0.3">
      <c r="C6" s="69" t="s">
        <v>51</v>
      </c>
      <c r="D6" s="70"/>
      <c r="E6" s="71"/>
      <c r="F6" s="72" t="s">
        <v>22</v>
      </c>
      <c r="G6" s="73" t="s">
        <v>23</v>
      </c>
      <c r="H6" s="74" t="s">
        <v>24</v>
      </c>
      <c r="I6" s="75" t="s">
        <v>25</v>
      </c>
      <c r="J6" s="72" t="s">
        <v>28</v>
      </c>
      <c r="K6" s="76"/>
      <c r="L6" s="77" t="s">
        <v>43</v>
      </c>
      <c r="M6" s="78" t="s">
        <v>37</v>
      </c>
      <c r="N6" s="78" t="s">
        <v>38</v>
      </c>
      <c r="O6" s="78" t="s">
        <v>39</v>
      </c>
      <c r="P6" s="77" t="s">
        <v>35</v>
      </c>
      <c r="Q6" s="78" t="s">
        <v>36</v>
      </c>
      <c r="R6" s="78" t="s">
        <v>42</v>
      </c>
      <c r="S6" s="79" t="s">
        <v>41</v>
      </c>
    </row>
    <row r="7" spans="2:19" ht="19.7" thickBot="1" x14ac:dyDescent="0.3">
      <c r="C7" s="80"/>
      <c r="D7" s="80"/>
      <c r="E7" s="81"/>
      <c r="F7" s="82"/>
      <c r="G7" s="83"/>
      <c r="H7" s="83"/>
      <c r="I7" s="83"/>
      <c r="J7" s="84"/>
      <c r="K7" s="84"/>
      <c r="L7" s="85"/>
      <c r="M7" s="83"/>
      <c r="N7" s="83"/>
      <c r="O7" s="83"/>
      <c r="P7" s="85"/>
      <c r="Q7" s="83"/>
      <c r="R7" s="83"/>
      <c r="S7" s="86"/>
    </row>
    <row r="8" spans="2:19" ht="19.5" thickBot="1" x14ac:dyDescent="0.3">
      <c r="C8" s="87" t="s">
        <v>8</v>
      </c>
      <c r="D8" s="88"/>
      <c r="E8" s="89"/>
      <c r="F8" s="90"/>
      <c r="G8" s="91"/>
      <c r="H8" s="91"/>
      <c r="I8" s="91"/>
      <c r="J8" s="92"/>
      <c r="K8" s="92"/>
      <c r="L8" s="93"/>
      <c r="M8" s="91"/>
      <c r="N8" s="91"/>
      <c r="O8" s="91"/>
      <c r="P8" s="93"/>
      <c r="Q8" s="91"/>
      <c r="R8" s="91"/>
      <c r="S8" s="94"/>
    </row>
    <row r="9" spans="2:19" ht="18.75" x14ac:dyDescent="0.25">
      <c r="B9">
        <v>395</v>
      </c>
      <c r="C9" s="95" t="s">
        <v>78</v>
      </c>
      <c r="D9" s="96"/>
      <c r="E9" s="97"/>
      <c r="F9" s="98">
        <v>185</v>
      </c>
      <c r="G9" s="99">
        <v>14.04</v>
      </c>
      <c r="H9" s="100">
        <v>7.6420000000000003</v>
      </c>
      <c r="I9" s="101">
        <v>47.64</v>
      </c>
      <c r="J9" s="98">
        <v>261.79000000000002</v>
      </c>
      <c r="K9" s="102"/>
      <c r="L9" s="103">
        <v>1.21</v>
      </c>
      <c r="M9" s="100"/>
      <c r="N9" s="100">
        <v>53.3</v>
      </c>
      <c r="O9" s="101">
        <v>15</v>
      </c>
      <c r="P9" s="103">
        <v>73.040000000000006</v>
      </c>
      <c r="Q9" s="100">
        <v>127.68</v>
      </c>
      <c r="R9" s="100">
        <v>31.87</v>
      </c>
      <c r="S9" s="104">
        <v>0.63</v>
      </c>
    </row>
    <row r="10" spans="2:19" ht="18.75" x14ac:dyDescent="0.3">
      <c r="B10">
        <v>14</v>
      </c>
      <c r="C10" s="7" t="s">
        <v>44</v>
      </c>
      <c r="D10" s="8"/>
      <c r="E10" s="26"/>
      <c r="F10" s="19">
        <v>8</v>
      </c>
      <c r="G10" s="20">
        <v>0.08</v>
      </c>
      <c r="H10" s="21">
        <v>5.76</v>
      </c>
      <c r="I10" s="22">
        <v>0.1</v>
      </c>
      <c r="J10" s="19">
        <v>52.58</v>
      </c>
      <c r="K10" s="16"/>
      <c r="L10" s="17">
        <v>0</v>
      </c>
      <c r="M10" s="14">
        <v>0</v>
      </c>
      <c r="N10" s="14">
        <v>32</v>
      </c>
      <c r="O10" s="15">
        <v>0.08</v>
      </c>
      <c r="P10" s="17">
        <v>1.92</v>
      </c>
      <c r="Q10" s="14">
        <v>2.4</v>
      </c>
      <c r="R10" s="14"/>
      <c r="S10" s="18"/>
    </row>
    <row r="11" spans="2:19" ht="18.75" x14ac:dyDescent="0.3">
      <c r="B11">
        <v>386</v>
      </c>
      <c r="C11" s="2" t="s">
        <v>48</v>
      </c>
      <c r="D11" s="9"/>
      <c r="E11" s="8"/>
      <c r="F11" s="12">
        <v>200</v>
      </c>
      <c r="G11" s="13">
        <v>8.48</v>
      </c>
      <c r="H11" s="14">
        <v>3.008</v>
      </c>
      <c r="I11" s="15">
        <v>11.808</v>
      </c>
      <c r="J11" s="221">
        <v>107.008</v>
      </c>
      <c r="K11" s="23"/>
      <c r="L11" s="17">
        <v>6.4000000000000001E-2</v>
      </c>
      <c r="M11" s="14">
        <v>1.2</v>
      </c>
      <c r="N11" s="14">
        <v>20</v>
      </c>
      <c r="O11" s="15"/>
      <c r="P11" s="17">
        <v>248</v>
      </c>
      <c r="Q11" s="14">
        <v>190</v>
      </c>
      <c r="R11" s="14">
        <v>30</v>
      </c>
      <c r="S11" s="18">
        <v>0.21</v>
      </c>
    </row>
    <row r="12" spans="2:19" ht="18.75" x14ac:dyDescent="0.3">
      <c r="B12">
        <v>380</v>
      </c>
      <c r="C12" s="10" t="s">
        <v>183</v>
      </c>
      <c r="D12" s="11"/>
      <c r="E12" s="26"/>
      <c r="F12" s="19">
        <v>200</v>
      </c>
      <c r="G12" s="20">
        <v>0.4</v>
      </c>
      <c r="H12" s="21">
        <v>0.27</v>
      </c>
      <c r="I12" s="22">
        <v>0.27</v>
      </c>
      <c r="J12" s="19">
        <v>72.8</v>
      </c>
      <c r="K12" s="23"/>
      <c r="L12" s="17">
        <v>0.01</v>
      </c>
      <c r="M12" s="14">
        <v>100</v>
      </c>
      <c r="N12" s="14"/>
      <c r="O12" s="15"/>
      <c r="P12" s="17">
        <v>7.73</v>
      </c>
      <c r="Q12" s="14">
        <v>2.13</v>
      </c>
      <c r="R12" s="14">
        <v>2.67</v>
      </c>
      <c r="S12" s="18">
        <v>0.53</v>
      </c>
    </row>
    <row r="13" spans="2:19" ht="19.5" thickBot="1" x14ac:dyDescent="0.3">
      <c r="C13" s="105" t="s">
        <v>1</v>
      </c>
      <c r="D13" s="106"/>
      <c r="E13" s="106"/>
      <c r="F13" s="41">
        <v>40</v>
      </c>
      <c r="G13" s="42">
        <v>3.16</v>
      </c>
      <c r="H13" s="43">
        <v>0.4</v>
      </c>
      <c r="I13" s="44">
        <v>19.32</v>
      </c>
      <c r="J13" s="41">
        <v>93.52</v>
      </c>
      <c r="K13" s="102"/>
      <c r="L13" s="103">
        <v>0.04</v>
      </c>
      <c r="M13" s="100"/>
      <c r="N13" s="100"/>
      <c r="O13" s="101">
        <v>0.52</v>
      </c>
      <c r="P13" s="103">
        <v>9.1999999999999993</v>
      </c>
      <c r="Q13" s="100">
        <v>34.799999999999997</v>
      </c>
      <c r="R13" s="100">
        <v>13.2</v>
      </c>
      <c r="S13" s="104">
        <v>0.44</v>
      </c>
    </row>
    <row r="14" spans="2:19" ht="19.5" thickBot="1" x14ac:dyDescent="0.3">
      <c r="C14" s="107"/>
      <c r="D14" s="108"/>
      <c r="E14" s="108" t="s">
        <v>29</v>
      </c>
      <c r="F14" s="109"/>
      <c r="G14" s="110">
        <f>SUM(G9:G13)</f>
        <v>26.16</v>
      </c>
      <c r="H14" s="110">
        <f>SUM(H9:H13)</f>
        <v>17.079999999999998</v>
      </c>
      <c r="I14" s="110">
        <f>SUM(I9:I13)</f>
        <v>79.138000000000005</v>
      </c>
      <c r="J14" s="223">
        <f>SUM(J9:J13)</f>
        <v>587.69799999999998</v>
      </c>
      <c r="K14" s="112">
        <v>0.25</v>
      </c>
      <c r="L14" s="113">
        <f>SUM(L9:L13)</f>
        <v>1.3240000000000001</v>
      </c>
      <c r="M14" s="114">
        <f>SUM(M9:M13)</f>
        <v>101.2</v>
      </c>
      <c r="N14" s="114">
        <f>SUM(N9:N13)</f>
        <v>105.3</v>
      </c>
      <c r="O14" s="114">
        <f>SUM(O9:O13)</f>
        <v>15.6</v>
      </c>
      <c r="P14" s="113">
        <f>SUM(P9:P13)</f>
        <v>339.89000000000004</v>
      </c>
      <c r="Q14" s="114">
        <f>SUM(Q9:Q13)</f>
        <v>357.01000000000005</v>
      </c>
      <c r="R14" s="114">
        <f>SUM(R9:R13)</f>
        <v>77.740000000000009</v>
      </c>
      <c r="S14" s="115">
        <f>SUM(S9:S13)</f>
        <v>1.81</v>
      </c>
    </row>
    <row r="15" spans="2:19" ht="19.5" thickBot="1" x14ac:dyDescent="0.3">
      <c r="C15" s="87" t="s">
        <v>6</v>
      </c>
      <c r="D15" s="127"/>
      <c r="E15" s="89"/>
      <c r="F15" s="90"/>
      <c r="G15" s="5"/>
      <c r="H15" s="5"/>
      <c r="I15" s="5"/>
      <c r="J15" s="90"/>
      <c r="K15" s="128"/>
      <c r="L15" s="129"/>
      <c r="M15" s="5"/>
      <c r="N15" s="5"/>
      <c r="O15" s="5"/>
      <c r="P15" s="129"/>
      <c r="Q15" s="5"/>
      <c r="R15" s="5"/>
      <c r="S15" s="130"/>
    </row>
    <row r="16" spans="2:19" ht="18.75" x14ac:dyDescent="0.25">
      <c r="B16">
        <v>31</v>
      </c>
      <c r="C16" s="95" t="s">
        <v>102</v>
      </c>
      <c r="D16" s="96"/>
      <c r="E16" s="97"/>
      <c r="F16" s="98">
        <v>100</v>
      </c>
      <c r="G16" s="99">
        <v>2.38</v>
      </c>
      <c r="H16" s="100">
        <v>7.38</v>
      </c>
      <c r="I16" s="101">
        <v>2.9</v>
      </c>
      <c r="J16" s="98">
        <v>86.3</v>
      </c>
      <c r="K16" s="72"/>
      <c r="L16" s="103">
        <v>2.4E-2</v>
      </c>
      <c r="M16" s="100">
        <v>1.1000000000000001</v>
      </c>
      <c r="N16" s="100">
        <v>29.6</v>
      </c>
      <c r="O16" s="101">
        <v>26</v>
      </c>
      <c r="P16" s="103">
        <v>34.1</v>
      </c>
      <c r="Q16" s="100">
        <v>53.88</v>
      </c>
      <c r="R16" s="100">
        <v>12.4</v>
      </c>
      <c r="S16" s="104">
        <v>26</v>
      </c>
    </row>
    <row r="17" spans="2:19" ht="18.75" x14ac:dyDescent="0.3">
      <c r="B17">
        <v>82</v>
      </c>
      <c r="C17" s="2" t="s">
        <v>30</v>
      </c>
      <c r="D17" s="1"/>
      <c r="E17" s="9"/>
      <c r="F17" s="12">
        <v>250</v>
      </c>
      <c r="G17" s="13">
        <v>2.11</v>
      </c>
      <c r="H17" s="14">
        <v>5.88</v>
      </c>
      <c r="I17" s="15">
        <v>14.1</v>
      </c>
      <c r="J17" s="12">
        <v>118.08</v>
      </c>
      <c r="K17" s="23"/>
      <c r="L17" s="17">
        <v>0.06</v>
      </c>
      <c r="M17" s="14">
        <v>12.36</v>
      </c>
      <c r="N17" s="14"/>
      <c r="O17" s="15">
        <v>2.88</v>
      </c>
      <c r="P17" s="17">
        <v>41.34</v>
      </c>
      <c r="Q17" s="14">
        <v>63.63</v>
      </c>
      <c r="R17" s="14">
        <v>31.44</v>
      </c>
      <c r="S17" s="15">
        <v>1.41</v>
      </c>
    </row>
    <row r="18" spans="2:19" ht="18.75" x14ac:dyDescent="0.25">
      <c r="B18" s="232" t="s">
        <v>135</v>
      </c>
      <c r="C18" s="95" t="s">
        <v>81</v>
      </c>
      <c r="D18" s="96"/>
      <c r="E18" s="97"/>
      <c r="F18" s="41">
        <v>100</v>
      </c>
      <c r="G18" s="42">
        <v>6.6</v>
      </c>
      <c r="H18" s="43">
        <v>4.9400000000000004</v>
      </c>
      <c r="I18" s="44">
        <v>27.72</v>
      </c>
      <c r="J18" s="41">
        <v>97.97</v>
      </c>
      <c r="K18" s="72"/>
      <c r="L18" s="45">
        <v>4.8000000000000001E-2</v>
      </c>
      <c r="M18" s="43">
        <v>0.72</v>
      </c>
      <c r="N18" s="43">
        <v>8.8800000000000008</v>
      </c>
      <c r="O18" s="44">
        <v>0.88</v>
      </c>
      <c r="P18" s="45">
        <v>129.77000000000001</v>
      </c>
      <c r="Q18" s="43">
        <v>296.8</v>
      </c>
      <c r="R18" s="43">
        <v>17.12</v>
      </c>
      <c r="S18" s="46">
        <v>0.33</v>
      </c>
    </row>
    <row r="19" spans="2:19" ht="18.75" x14ac:dyDescent="0.3">
      <c r="B19">
        <v>309</v>
      </c>
      <c r="C19" s="2" t="s">
        <v>53</v>
      </c>
      <c r="D19" s="9"/>
      <c r="E19" s="8"/>
      <c r="F19" s="12">
        <v>200</v>
      </c>
      <c r="G19" s="13">
        <v>6.8</v>
      </c>
      <c r="H19" s="14">
        <v>10</v>
      </c>
      <c r="I19" s="15">
        <v>38</v>
      </c>
      <c r="J19" s="12">
        <v>267.02999999999997</v>
      </c>
      <c r="K19" s="23"/>
      <c r="L19" s="17">
        <v>7.3999999999999996E-2</v>
      </c>
      <c r="M19" s="14"/>
      <c r="N19" s="14"/>
      <c r="O19" s="15">
        <v>2.4</v>
      </c>
      <c r="P19" s="17">
        <v>14.8</v>
      </c>
      <c r="Q19" s="14">
        <v>42.55</v>
      </c>
      <c r="R19" s="14">
        <v>9.25</v>
      </c>
      <c r="S19" s="18">
        <v>0.92500000000000004</v>
      </c>
    </row>
    <row r="20" spans="2:19" ht="18.75" x14ac:dyDescent="0.3">
      <c r="B20">
        <v>350</v>
      </c>
      <c r="C20" s="2" t="s">
        <v>47</v>
      </c>
      <c r="D20" s="9"/>
      <c r="E20" s="8"/>
      <c r="F20" s="12">
        <v>200</v>
      </c>
      <c r="G20" s="13">
        <v>7.8</v>
      </c>
      <c r="H20" s="14">
        <v>0.08</v>
      </c>
      <c r="I20" s="15">
        <v>24.49</v>
      </c>
      <c r="J20" s="12">
        <v>114.6</v>
      </c>
      <c r="K20" s="23"/>
      <c r="L20" s="17">
        <v>6.0000000000000001E-3</v>
      </c>
      <c r="M20" s="14">
        <v>24</v>
      </c>
      <c r="N20" s="14"/>
      <c r="O20" s="15">
        <v>20</v>
      </c>
      <c r="P20" s="17">
        <v>14</v>
      </c>
      <c r="Q20" s="14">
        <v>8.94</v>
      </c>
      <c r="R20" s="14">
        <v>5.58</v>
      </c>
      <c r="S20" s="18">
        <v>0.13800000000000001</v>
      </c>
    </row>
    <row r="21" spans="2:19" ht="18.75" x14ac:dyDescent="0.25">
      <c r="C21" s="38" t="s">
        <v>1</v>
      </c>
      <c r="D21" s="39"/>
      <c r="E21" s="41"/>
      <c r="F21" s="41">
        <v>40</v>
      </c>
      <c r="G21" s="42">
        <v>2.2400000000000002</v>
      </c>
      <c r="H21" s="43">
        <v>0.44</v>
      </c>
      <c r="I21" s="44">
        <v>19.760000000000002</v>
      </c>
      <c r="J21" s="41">
        <v>91.96</v>
      </c>
      <c r="K21" s="72"/>
      <c r="L21" s="45">
        <v>0.04</v>
      </c>
      <c r="M21" s="43"/>
      <c r="N21" s="43"/>
      <c r="O21" s="44">
        <v>0.36</v>
      </c>
      <c r="P21" s="45">
        <v>9.1999999999999993</v>
      </c>
      <c r="Q21" s="43">
        <v>42.4</v>
      </c>
      <c r="R21" s="43">
        <v>10</v>
      </c>
      <c r="S21" s="46">
        <v>1.24</v>
      </c>
    </row>
    <row r="22" spans="2:19" ht="18.75" x14ac:dyDescent="0.25">
      <c r="C22" s="38" t="s">
        <v>46</v>
      </c>
      <c r="D22" s="39"/>
      <c r="E22" s="41"/>
      <c r="F22" s="41">
        <v>20</v>
      </c>
      <c r="G22" s="42">
        <v>1.58</v>
      </c>
      <c r="H22" s="43">
        <v>0.2</v>
      </c>
      <c r="I22" s="44">
        <v>9.66</v>
      </c>
      <c r="J22" s="41">
        <v>46.76</v>
      </c>
      <c r="K22" s="102"/>
      <c r="L22" s="103">
        <v>0.02</v>
      </c>
      <c r="M22" s="100"/>
      <c r="N22" s="100"/>
      <c r="O22" s="101">
        <v>0.26</v>
      </c>
      <c r="P22" s="103">
        <v>4.5999999999999996</v>
      </c>
      <c r="Q22" s="100">
        <v>17.399999999999999</v>
      </c>
      <c r="R22" s="100">
        <v>6.6</v>
      </c>
      <c r="S22" s="104">
        <v>0.22</v>
      </c>
    </row>
    <row r="23" spans="2:19" ht="19.7" thickBot="1" x14ac:dyDescent="0.3">
      <c r="C23" s="38"/>
      <c r="D23" s="131"/>
      <c r="E23" s="40"/>
      <c r="F23" s="41"/>
      <c r="G23" s="42"/>
      <c r="H23" s="43"/>
      <c r="I23" s="44"/>
      <c r="J23" s="41"/>
      <c r="K23" s="72"/>
      <c r="L23" s="45"/>
      <c r="M23" s="43"/>
      <c r="N23" s="43"/>
      <c r="O23" s="44"/>
      <c r="P23" s="45"/>
      <c r="Q23" s="43"/>
      <c r="R23" s="43"/>
      <c r="S23" s="46"/>
    </row>
    <row r="24" spans="2:19" ht="19.5" thickBot="1" x14ac:dyDescent="0.3">
      <c r="C24" s="116"/>
      <c r="D24" s="117"/>
      <c r="E24" s="117" t="s">
        <v>29</v>
      </c>
      <c r="F24" s="118"/>
      <c r="G24" s="114">
        <f>SUM(G16:G23)</f>
        <v>29.509999999999998</v>
      </c>
      <c r="H24" s="114">
        <f>SUM(H16:H23)</f>
        <v>28.919999999999998</v>
      </c>
      <c r="I24" s="114">
        <f>SUM(I16:I23)</f>
        <v>136.63</v>
      </c>
      <c r="J24" s="119">
        <f>SUM(J16:J23)</f>
        <v>822.7</v>
      </c>
      <c r="K24" s="112">
        <v>0.35</v>
      </c>
      <c r="L24" s="113">
        <f t="shared" ref="L24:S24" si="0">SUM(L16:L23)</f>
        <v>0.27200000000000002</v>
      </c>
      <c r="M24" s="114">
        <f t="shared" si="0"/>
        <v>38.18</v>
      </c>
      <c r="N24" s="114">
        <f t="shared" si="0"/>
        <v>38.480000000000004</v>
      </c>
      <c r="O24" s="114">
        <f t="shared" si="0"/>
        <v>52.779999999999994</v>
      </c>
      <c r="P24" s="113">
        <f t="shared" si="0"/>
        <v>247.81</v>
      </c>
      <c r="Q24" s="114">
        <f t="shared" si="0"/>
        <v>525.6</v>
      </c>
      <c r="R24" s="114">
        <f t="shared" si="0"/>
        <v>92.39</v>
      </c>
      <c r="S24" s="115">
        <f t="shared" si="0"/>
        <v>30.262999999999998</v>
      </c>
    </row>
    <row r="25" spans="2:19" ht="19.5" thickBot="1" x14ac:dyDescent="0.3">
      <c r="C25" s="69" t="s">
        <v>7</v>
      </c>
      <c r="D25" s="127"/>
      <c r="E25" s="89"/>
      <c r="F25" s="132"/>
      <c r="G25" s="133"/>
      <c r="H25" s="133"/>
      <c r="I25" s="133"/>
      <c r="J25" s="132"/>
      <c r="K25" s="72"/>
      <c r="L25" s="134"/>
      <c r="M25" s="133"/>
      <c r="N25" s="133"/>
      <c r="O25" s="133"/>
      <c r="P25" s="134"/>
      <c r="Q25" s="133"/>
      <c r="R25" s="133"/>
      <c r="S25" s="135"/>
    </row>
    <row r="26" spans="2:19" ht="18.75" x14ac:dyDescent="0.25">
      <c r="B26">
        <v>399</v>
      </c>
      <c r="C26" s="95" t="s">
        <v>80</v>
      </c>
      <c r="D26" s="97"/>
      <c r="E26" s="106"/>
      <c r="F26" s="98">
        <v>120</v>
      </c>
      <c r="G26" s="99">
        <v>8.26</v>
      </c>
      <c r="H26" s="100">
        <v>11.57</v>
      </c>
      <c r="I26" s="101">
        <v>43.35</v>
      </c>
      <c r="J26" s="98">
        <v>311</v>
      </c>
      <c r="K26" s="72"/>
      <c r="L26" s="103">
        <v>0.17</v>
      </c>
      <c r="M26" s="100">
        <v>1.1499999999999999</v>
      </c>
      <c r="N26" s="100">
        <v>48</v>
      </c>
      <c r="O26" s="101">
        <v>22.5</v>
      </c>
      <c r="P26" s="103">
        <v>120.75</v>
      </c>
      <c r="Q26" s="100">
        <v>150.75</v>
      </c>
      <c r="R26" s="100">
        <v>36.75</v>
      </c>
      <c r="S26" s="104">
        <v>1.32</v>
      </c>
    </row>
    <row r="27" spans="2:19" ht="19.5" thickBot="1" x14ac:dyDescent="0.35">
      <c r="B27">
        <v>352</v>
      </c>
      <c r="C27" s="7" t="s">
        <v>175</v>
      </c>
      <c r="D27" s="8"/>
      <c r="E27" s="26"/>
      <c r="F27" s="19">
        <v>200</v>
      </c>
      <c r="G27" s="20">
        <v>0.53</v>
      </c>
      <c r="H27" s="21"/>
      <c r="I27" s="22">
        <v>9.8699999999999992</v>
      </c>
      <c r="J27" s="19">
        <v>41.6</v>
      </c>
      <c r="K27" s="16"/>
      <c r="L27" s="17"/>
      <c r="M27" s="14">
        <v>2.13</v>
      </c>
      <c r="N27" s="14"/>
      <c r="O27" s="15"/>
      <c r="P27" s="17">
        <v>15.33</v>
      </c>
      <c r="Q27" s="14">
        <v>23.2</v>
      </c>
      <c r="R27" s="14">
        <v>12.27</v>
      </c>
      <c r="S27" s="18">
        <v>2.13</v>
      </c>
    </row>
    <row r="28" spans="2:19" ht="19.5" thickBot="1" x14ac:dyDescent="0.3">
      <c r="C28" s="31"/>
      <c r="D28" s="32"/>
      <c r="E28" s="31" t="s">
        <v>29</v>
      </c>
      <c r="F28" s="33"/>
      <c r="G28" s="34">
        <f>SUM(G26:G27)</f>
        <v>8.7899999999999991</v>
      </c>
      <c r="H28" s="34">
        <f>SUM(H26:H27)</f>
        <v>11.57</v>
      </c>
      <c r="I28" s="34">
        <f>SUM(I26:I27)</f>
        <v>53.22</v>
      </c>
      <c r="J28" s="33">
        <f>SUM(J26:J27)</f>
        <v>352.6</v>
      </c>
      <c r="K28" s="49">
        <v>0.15</v>
      </c>
      <c r="L28" s="36">
        <f>SUM(L26:L27)</f>
        <v>0.17</v>
      </c>
      <c r="M28" s="47">
        <f>SUM(M26:M27)</f>
        <v>3.28</v>
      </c>
      <c r="N28" s="47">
        <f>SUM(N26:N27)</f>
        <v>48</v>
      </c>
      <c r="O28" s="37">
        <f>O26+O27</f>
        <v>22.5</v>
      </c>
      <c r="P28" s="36">
        <f>SUM(P26:P27)</f>
        <v>136.08000000000001</v>
      </c>
      <c r="Q28" s="47">
        <f>SUM(Q26:Q27)</f>
        <v>173.95</v>
      </c>
      <c r="R28" s="47">
        <f>SUM(R26:R27)</f>
        <v>49.019999999999996</v>
      </c>
      <c r="S28" s="48">
        <f>SUM(S26:S27)</f>
        <v>3.45</v>
      </c>
    </row>
    <row r="29" spans="2:19" ht="19.7" thickBot="1" x14ac:dyDescent="0.3">
      <c r="C29" s="31"/>
      <c r="D29" s="32"/>
      <c r="E29" s="32"/>
      <c r="F29" s="33"/>
      <c r="G29" s="34"/>
      <c r="H29" s="34"/>
      <c r="I29" s="34"/>
      <c r="J29" s="33"/>
      <c r="K29" s="35"/>
      <c r="L29" s="138"/>
      <c r="M29" s="139"/>
      <c r="N29" s="139"/>
      <c r="O29" s="37"/>
      <c r="P29" s="140"/>
      <c r="Q29" s="139"/>
      <c r="R29" s="139"/>
      <c r="S29" s="141"/>
    </row>
    <row r="30" spans="2:19" ht="19.5" thickBot="1" x14ac:dyDescent="0.3">
      <c r="C30" s="54"/>
      <c r="D30" s="55"/>
      <c r="E30" s="70" t="s">
        <v>52</v>
      </c>
      <c r="F30" s="120"/>
      <c r="G30" s="70">
        <f>G14+G24+G28</f>
        <v>64.460000000000008</v>
      </c>
      <c r="H30" s="70">
        <f>H14+H24+H28</f>
        <v>57.57</v>
      </c>
      <c r="I30" s="229">
        <f>I14+I24+I28</f>
        <v>268.988</v>
      </c>
      <c r="J30" s="122" t="s">
        <v>31</v>
      </c>
      <c r="K30" s="123" t="s">
        <v>32</v>
      </c>
      <c r="L30" s="124">
        <f>L14+L24+L28</f>
        <v>1.766</v>
      </c>
      <c r="M30" s="125">
        <f>M14+M24+M28</f>
        <v>142.66</v>
      </c>
      <c r="N30" s="125">
        <f>N14+N24+N28</f>
        <v>191.78</v>
      </c>
      <c r="O30" s="125">
        <f>O14+O24+O28</f>
        <v>90.88</v>
      </c>
      <c r="P30" s="125">
        <f>P14+P24+P28</f>
        <v>723.78000000000009</v>
      </c>
      <c r="Q30" s="125">
        <v>1356.56</v>
      </c>
      <c r="R30" s="125">
        <f>R14+R24+R28</f>
        <v>219.14999999999998</v>
      </c>
      <c r="S30" s="126">
        <f>S14+S24+S28</f>
        <v>35.523000000000003</v>
      </c>
    </row>
    <row r="31" spans="2:19" ht="19.7" thickBot="1" x14ac:dyDescent="0.3">
      <c r="C31" s="142"/>
      <c r="D31" s="143"/>
      <c r="E31" s="143"/>
      <c r="F31" s="144"/>
      <c r="G31" s="145"/>
      <c r="H31" s="145"/>
      <c r="I31" s="145"/>
      <c r="J31" s="225">
        <f>J14+J24+J28</f>
        <v>1762.998</v>
      </c>
      <c r="K31" s="147">
        <f>K14+K24+K28</f>
        <v>0.75</v>
      </c>
      <c r="L31" s="148"/>
      <c r="M31" s="149"/>
      <c r="N31" s="149"/>
      <c r="O31" s="149"/>
      <c r="P31" s="149"/>
      <c r="Q31" s="149"/>
      <c r="R31" s="149"/>
      <c r="S31" s="150"/>
    </row>
    <row r="32" spans="2:19" thickBot="1" x14ac:dyDescent="0.3">
      <c r="C32" s="151"/>
      <c r="D32" s="152"/>
      <c r="E32" s="152"/>
      <c r="F32" s="153"/>
      <c r="G32" s="154"/>
      <c r="H32" s="154"/>
      <c r="I32" s="154"/>
      <c r="J32" s="155"/>
      <c r="K32" s="155"/>
      <c r="L32" s="156"/>
      <c r="M32" s="154"/>
      <c r="N32" s="154"/>
      <c r="O32" s="154"/>
      <c r="P32" s="156"/>
      <c r="Q32" s="154"/>
      <c r="R32" s="154"/>
      <c r="S32" s="157"/>
    </row>
    <row r="33" spans="2:27" ht="15.75" thickBot="1" x14ac:dyDescent="0.3">
      <c r="C33" s="54" t="s">
        <v>67</v>
      </c>
      <c r="D33" s="55"/>
      <c r="E33" s="55"/>
      <c r="F33" s="6"/>
      <c r="G33" s="56"/>
      <c r="H33" s="56"/>
      <c r="I33" s="56"/>
      <c r="J33" s="57"/>
      <c r="K33" s="57"/>
      <c r="L33" s="58"/>
      <c r="M33" s="56"/>
      <c r="N33" s="56"/>
      <c r="O33" s="56"/>
      <c r="P33" s="58"/>
      <c r="Q33" s="56"/>
      <c r="R33" s="56"/>
      <c r="S33" s="56"/>
    </row>
    <row r="34" spans="2:27" ht="19.5" thickBot="1" x14ac:dyDescent="0.3">
      <c r="C34" s="175" t="str">
        <f>C5</f>
        <v>День       :  12</v>
      </c>
      <c r="D34" s="60"/>
      <c r="E34" s="60"/>
      <c r="F34" s="158" t="s">
        <v>21</v>
      </c>
      <c r="G34" s="159"/>
      <c r="H34" s="160" t="s">
        <v>26</v>
      </c>
      <c r="I34" s="143"/>
      <c r="J34" s="161" t="s">
        <v>27</v>
      </c>
      <c r="K34" s="161"/>
      <c r="L34" s="142"/>
      <c r="M34" s="143" t="s">
        <v>34</v>
      </c>
      <c r="N34" s="143"/>
      <c r="O34" s="143"/>
      <c r="P34" s="162" t="s">
        <v>33</v>
      </c>
      <c r="Q34" s="143"/>
      <c r="R34" s="143"/>
      <c r="S34" s="143"/>
    </row>
    <row r="35" spans="2:27" ht="19.5" thickBot="1" x14ac:dyDescent="0.3">
      <c r="C35" s="69" t="s">
        <v>49</v>
      </c>
      <c r="D35" s="70"/>
      <c r="E35" s="71"/>
      <c r="F35" s="163" t="s">
        <v>22</v>
      </c>
      <c r="G35" s="59" t="s">
        <v>23</v>
      </c>
      <c r="H35" s="57" t="s">
        <v>24</v>
      </c>
      <c r="I35" s="58" t="s">
        <v>25</v>
      </c>
      <c r="J35" s="163" t="s">
        <v>28</v>
      </c>
      <c r="K35" s="164"/>
      <c r="L35" s="165" t="s">
        <v>43</v>
      </c>
      <c r="M35" s="166" t="s">
        <v>37</v>
      </c>
      <c r="N35" s="166" t="s">
        <v>38</v>
      </c>
      <c r="O35" s="166" t="s">
        <v>39</v>
      </c>
      <c r="P35" s="165" t="s">
        <v>35</v>
      </c>
      <c r="Q35" s="166" t="s">
        <v>36</v>
      </c>
      <c r="R35" s="166" t="s">
        <v>42</v>
      </c>
      <c r="S35" s="166" t="s">
        <v>41</v>
      </c>
    </row>
    <row r="36" spans="2:27" ht="19.7" thickBot="1" x14ac:dyDescent="0.3">
      <c r="C36" s="80"/>
      <c r="D36" s="80"/>
      <c r="E36" s="81"/>
      <c r="F36" s="82"/>
      <c r="G36" s="83"/>
      <c r="H36" s="83"/>
      <c r="I36" s="83"/>
      <c r="J36" s="84"/>
      <c r="K36" s="84"/>
      <c r="L36" s="85"/>
      <c r="M36" s="83"/>
      <c r="N36" s="83"/>
      <c r="O36" s="83"/>
      <c r="P36" s="85"/>
      <c r="Q36" s="83"/>
      <c r="R36" s="83"/>
      <c r="S36" s="83"/>
    </row>
    <row r="37" spans="2:27" ht="19.5" thickBot="1" x14ac:dyDescent="0.3">
      <c r="C37" s="87" t="s">
        <v>8</v>
      </c>
      <c r="D37" s="88"/>
      <c r="E37" s="89"/>
      <c r="F37" s="90"/>
      <c r="G37" s="91"/>
      <c r="H37" s="91"/>
      <c r="I37" s="91"/>
      <c r="J37" s="92"/>
      <c r="K37" s="92"/>
      <c r="L37" s="93"/>
      <c r="M37" s="91"/>
      <c r="N37" s="91"/>
      <c r="O37" s="91"/>
      <c r="P37" s="206"/>
      <c r="Q37" s="207"/>
      <c r="R37" s="207"/>
      <c r="S37" s="208"/>
    </row>
    <row r="38" spans="2:27" ht="18.75" x14ac:dyDescent="0.25">
      <c r="B38">
        <v>395</v>
      </c>
      <c r="C38" s="95" t="s">
        <v>78</v>
      </c>
      <c r="D38" s="96"/>
      <c r="E38" s="97"/>
      <c r="F38" s="98">
        <v>200</v>
      </c>
      <c r="G38" s="99">
        <v>22.06</v>
      </c>
      <c r="H38" s="100">
        <v>12.02</v>
      </c>
      <c r="I38" s="101">
        <v>68.33</v>
      </c>
      <c r="J38" s="98">
        <v>283.01</v>
      </c>
      <c r="K38" s="102"/>
      <c r="L38" s="103">
        <v>1.33</v>
      </c>
      <c r="M38" s="100"/>
      <c r="N38" s="100">
        <v>58.63</v>
      </c>
      <c r="O38" s="101">
        <v>16.5</v>
      </c>
      <c r="P38" s="193">
        <v>70.69</v>
      </c>
      <c r="Q38" s="192">
        <v>140.44</v>
      </c>
      <c r="R38" s="192">
        <v>35.049999999999997</v>
      </c>
      <c r="S38" s="194">
        <v>0.69299999999999995</v>
      </c>
      <c r="T38" s="103"/>
      <c r="U38" s="100"/>
      <c r="V38" s="100"/>
      <c r="W38" s="101"/>
      <c r="X38" s="103"/>
      <c r="Y38" s="100"/>
      <c r="Z38" s="100"/>
      <c r="AA38" s="104"/>
    </row>
    <row r="39" spans="2:27" ht="18.75" x14ac:dyDescent="0.3">
      <c r="B39">
        <v>14</v>
      </c>
      <c r="C39" s="7" t="s">
        <v>44</v>
      </c>
      <c r="D39" s="8"/>
      <c r="E39" s="26"/>
      <c r="F39" s="19">
        <v>15</v>
      </c>
      <c r="G39" s="20">
        <v>0.15</v>
      </c>
      <c r="H39" s="21">
        <v>10.8</v>
      </c>
      <c r="I39" s="22">
        <v>0.19500000000000001</v>
      </c>
      <c r="J39" s="19">
        <v>98.58</v>
      </c>
      <c r="K39" s="16"/>
      <c r="L39" s="17">
        <v>0</v>
      </c>
      <c r="M39" s="14">
        <v>0</v>
      </c>
      <c r="N39" s="14">
        <v>40</v>
      </c>
      <c r="O39" s="15">
        <v>0.1</v>
      </c>
      <c r="P39" s="17">
        <v>2.4</v>
      </c>
      <c r="Q39" s="14">
        <v>3</v>
      </c>
      <c r="R39" s="14"/>
      <c r="S39" s="18"/>
    </row>
    <row r="40" spans="2:27" ht="18.75" x14ac:dyDescent="0.3">
      <c r="B40">
        <v>386</v>
      </c>
      <c r="C40" s="2" t="s">
        <v>48</v>
      </c>
      <c r="D40" s="9"/>
      <c r="E40" s="8"/>
      <c r="F40" s="12">
        <v>200</v>
      </c>
      <c r="G40" s="13">
        <v>8.48</v>
      </c>
      <c r="H40" s="14">
        <v>3.008</v>
      </c>
      <c r="I40" s="15">
        <v>11.808</v>
      </c>
      <c r="J40" s="221">
        <v>107.008</v>
      </c>
      <c r="K40" s="23"/>
      <c r="L40" s="17">
        <v>6.4000000000000001E-2</v>
      </c>
      <c r="M40" s="14">
        <v>1.2</v>
      </c>
      <c r="N40" s="14">
        <v>20</v>
      </c>
      <c r="O40" s="15"/>
      <c r="P40" s="17">
        <v>248</v>
      </c>
      <c r="Q40" s="14">
        <v>190</v>
      </c>
      <c r="R40" s="14">
        <v>30</v>
      </c>
      <c r="S40" s="18">
        <v>0.21</v>
      </c>
    </row>
    <row r="41" spans="2:27" ht="18.75" x14ac:dyDescent="0.3">
      <c r="B41" s="234">
        <v>380</v>
      </c>
      <c r="C41" s="10" t="s">
        <v>183</v>
      </c>
      <c r="D41" s="11"/>
      <c r="E41" s="26"/>
      <c r="F41" s="19">
        <v>200</v>
      </c>
      <c r="G41" s="20">
        <v>0.4</v>
      </c>
      <c r="H41" s="21">
        <v>0.27</v>
      </c>
      <c r="I41" s="22">
        <v>0.27</v>
      </c>
      <c r="J41" s="19">
        <v>72.8</v>
      </c>
      <c r="K41" s="23"/>
      <c r="L41" s="17">
        <v>0.01</v>
      </c>
      <c r="M41" s="14">
        <v>100</v>
      </c>
      <c r="N41" s="14"/>
      <c r="O41" s="15"/>
      <c r="P41" s="17">
        <v>7.73</v>
      </c>
      <c r="Q41" s="14">
        <v>2.13</v>
      </c>
      <c r="R41" s="14">
        <v>2.67</v>
      </c>
      <c r="S41" s="18">
        <v>0.53</v>
      </c>
    </row>
    <row r="42" spans="2:27" ht="18.75" x14ac:dyDescent="0.3">
      <c r="C42" s="2" t="s">
        <v>1</v>
      </c>
      <c r="D42" s="9"/>
      <c r="E42" s="26"/>
      <c r="F42" s="19">
        <v>50</v>
      </c>
      <c r="G42" s="20">
        <v>3.95</v>
      </c>
      <c r="H42" s="21">
        <v>0.5</v>
      </c>
      <c r="I42" s="22">
        <v>24.15</v>
      </c>
      <c r="J42" s="19">
        <v>116.9</v>
      </c>
      <c r="K42" s="16"/>
      <c r="L42" s="24">
        <v>0.05</v>
      </c>
      <c r="M42" s="21"/>
      <c r="N42" s="21"/>
      <c r="O42" s="22">
        <v>0.65</v>
      </c>
      <c r="P42" s="24">
        <v>11.5</v>
      </c>
      <c r="Q42" s="21">
        <v>43.5</v>
      </c>
      <c r="R42" s="21">
        <v>16.5</v>
      </c>
      <c r="S42" s="25">
        <v>0.55000000000000004</v>
      </c>
    </row>
    <row r="43" spans="2:27" ht="19.5" thickBot="1" x14ac:dyDescent="0.35">
      <c r="C43" s="2"/>
      <c r="D43" s="9"/>
      <c r="E43" s="26"/>
      <c r="F43" s="19"/>
      <c r="G43" s="20"/>
      <c r="H43" s="21"/>
      <c r="I43" s="22"/>
      <c r="J43" s="19"/>
      <c r="K43" s="16"/>
      <c r="L43" s="24"/>
      <c r="M43" s="21"/>
      <c r="N43" s="21"/>
      <c r="O43" s="22"/>
      <c r="P43" s="24"/>
      <c r="Q43" s="21"/>
      <c r="R43" s="21"/>
      <c r="S43" s="25"/>
    </row>
    <row r="44" spans="2:27" ht="19.5" thickBot="1" x14ac:dyDescent="0.3">
      <c r="C44" s="107"/>
      <c r="D44" s="108"/>
      <c r="E44" s="108" t="s">
        <v>29</v>
      </c>
      <c r="F44" s="109"/>
      <c r="G44" s="110">
        <f>SUM(G38:G43)</f>
        <v>35.04</v>
      </c>
      <c r="H44" s="110">
        <f>SUM(H38:H43)</f>
        <v>26.597999999999999</v>
      </c>
      <c r="I44" s="110">
        <f>SUM(I38:I43)</f>
        <v>104.75299999999999</v>
      </c>
      <c r="J44" s="223">
        <f>SUM(J38:J43)</f>
        <v>678.29799999999989</v>
      </c>
      <c r="K44" s="112">
        <v>0.25</v>
      </c>
      <c r="L44" s="113">
        <f>SUM(L38:L43)</f>
        <v>1.4540000000000002</v>
      </c>
      <c r="M44" s="114">
        <f>SUM(M38:M43)</f>
        <v>101.2</v>
      </c>
      <c r="N44" s="114">
        <f>SUM(N38:N43)</f>
        <v>118.63</v>
      </c>
      <c r="O44" s="114">
        <f>SUM(O38:O43)</f>
        <v>17.25</v>
      </c>
      <c r="P44" s="113">
        <f>SUM(P38:P43)</f>
        <v>340.32000000000005</v>
      </c>
      <c r="Q44" s="114">
        <f>SUM(Q38:Q43)</f>
        <v>379.07</v>
      </c>
      <c r="R44" s="114">
        <f>SUM(R38:R43)</f>
        <v>84.22</v>
      </c>
      <c r="S44" s="115">
        <f>SUM(S38:S43)</f>
        <v>1.9829999999999999</v>
      </c>
    </row>
    <row r="45" spans="2:27" ht="19.5" thickBot="1" x14ac:dyDescent="0.3">
      <c r="C45" s="87" t="s">
        <v>6</v>
      </c>
      <c r="D45" s="127"/>
      <c r="E45" s="89"/>
      <c r="F45" s="90"/>
      <c r="G45" s="5"/>
      <c r="H45" s="5"/>
      <c r="I45" s="5"/>
      <c r="J45" s="90"/>
      <c r="K45" s="128"/>
      <c r="L45" s="129"/>
      <c r="M45" s="5"/>
      <c r="N45" s="5"/>
      <c r="O45" s="5"/>
      <c r="P45" s="176"/>
      <c r="Q45" s="4"/>
      <c r="R45" s="4"/>
      <c r="S45" s="177"/>
    </row>
    <row r="46" spans="2:27" ht="18.75" x14ac:dyDescent="0.25">
      <c r="B46">
        <v>31</v>
      </c>
      <c r="C46" s="95" t="s">
        <v>102</v>
      </c>
      <c r="D46" s="96"/>
      <c r="E46" s="97"/>
      <c r="F46" s="98">
        <v>100</v>
      </c>
      <c r="G46" s="99">
        <v>2.38</v>
      </c>
      <c r="H46" s="100">
        <v>7.38</v>
      </c>
      <c r="I46" s="101">
        <v>2.9</v>
      </c>
      <c r="J46" s="98">
        <v>86.3</v>
      </c>
      <c r="K46" s="72"/>
      <c r="L46" s="103">
        <v>2.4E-2</v>
      </c>
      <c r="M46" s="100">
        <v>1.1000000000000001</v>
      </c>
      <c r="N46" s="100">
        <v>29.6</v>
      </c>
      <c r="O46" s="101">
        <v>26</v>
      </c>
      <c r="P46" s="103">
        <v>34.1</v>
      </c>
      <c r="Q46" s="100">
        <v>53.88</v>
      </c>
      <c r="R46" s="100">
        <v>12.4</v>
      </c>
      <c r="S46" s="104">
        <v>26</v>
      </c>
    </row>
    <row r="47" spans="2:27" ht="18.75" x14ac:dyDescent="0.3">
      <c r="B47">
        <v>82</v>
      </c>
      <c r="C47" s="2" t="s">
        <v>30</v>
      </c>
      <c r="D47" s="1"/>
      <c r="E47" s="9"/>
      <c r="F47" s="12">
        <v>250</v>
      </c>
      <c r="G47" s="13">
        <v>2.19</v>
      </c>
      <c r="H47" s="14">
        <v>5.88</v>
      </c>
      <c r="I47" s="15">
        <v>14.1</v>
      </c>
      <c r="J47" s="12">
        <v>118.08</v>
      </c>
      <c r="K47" s="23"/>
      <c r="L47" s="17">
        <v>0.06</v>
      </c>
      <c r="M47" s="14">
        <v>12.36</v>
      </c>
      <c r="N47" s="14"/>
      <c r="O47" s="15">
        <v>2.88</v>
      </c>
      <c r="P47" s="17">
        <v>41.34</v>
      </c>
      <c r="Q47" s="14">
        <v>63.63</v>
      </c>
      <c r="R47" s="14">
        <v>31.44</v>
      </c>
      <c r="S47" s="18">
        <v>1.41</v>
      </c>
    </row>
    <row r="48" spans="2:27" ht="18.75" x14ac:dyDescent="0.25">
      <c r="B48" s="232" t="s">
        <v>135</v>
      </c>
      <c r="C48" s="95" t="s">
        <v>81</v>
      </c>
      <c r="D48" s="96"/>
      <c r="E48" s="97"/>
      <c r="F48" s="41">
        <v>160</v>
      </c>
      <c r="G48" s="42">
        <v>16.82</v>
      </c>
      <c r="H48" s="43">
        <v>9.76</v>
      </c>
      <c r="I48" s="44">
        <v>46.44</v>
      </c>
      <c r="J48" s="41">
        <v>155.61000000000001</v>
      </c>
      <c r="K48" s="72"/>
      <c r="L48" s="45">
        <v>0.09</v>
      </c>
      <c r="M48" s="43">
        <v>1.4</v>
      </c>
      <c r="N48" s="43">
        <v>17.329999999999998</v>
      </c>
      <c r="O48" s="44">
        <v>1.73</v>
      </c>
      <c r="P48" s="45">
        <v>107.89</v>
      </c>
      <c r="Q48" s="43">
        <v>323.5</v>
      </c>
      <c r="R48" s="43">
        <v>33.409999999999997</v>
      </c>
      <c r="S48" s="46">
        <v>0.64</v>
      </c>
    </row>
    <row r="49" spans="2:19" ht="18.75" x14ac:dyDescent="0.3">
      <c r="B49">
        <v>309</v>
      </c>
      <c r="C49" s="2" t="s">
        <v>53</v>
      </c>
      <c r="D49" s="9"/>
      <c r="E49" s="8"/>
      <c r="F49" s="12">
        <v>200</v>
      </c>
      <c r="G49" s="13">
        <v>6.3</v>
      </c>
      <c r="H49" s="14">
        <v>10</v>
      </c>
      <c r="I49" s="15">
        <v>38</v>
      </c>
      <c r="J49" s="12">
        <v>267.02999999999997</v>
      </c>
      <c r="K49" s="23"/>
      <c r="L49" s="17">
        <v>7.3999999999999996E-2</v>
      </c>
      <c r="M49" s="14"/>
      <c r="N49" s="14"/>
      <c r="O49" s="15">
        <v>2.4</v>
      </c>
      <c r="P49" s="17">
        <v>14.8</v>
      </c>
      <c r="Q49" s="14">
        <v>42.55</v>
      </c>
      <c r="R49" s="14">
        <v>9.25</v>
      </c>
      <c r="S49" s="18">
        <v>0.92500000000000004</v>
      </c>
    </row>
    <row r="50" spans="2:19" ht="18.75" x14ac:dyDescent="0.3">
      <c r="B50">
        <v>350</v>
      </c>
      <c r="C50" s="2" t="s">
        <v>47</v>
      </c>
      <c r="D50" s="9"/>
      <c r="E50" s="8"/>
      <c r="F50" s="12">
        <v>200</v>
      </c>
      <c r="G50" s="13">
        <v>7.8</v>
      </c>
      <c r="H50" s="14">
        <v>0.08</v>
      </c>
      <c r="I50" s="15">
        <v>24.49</v>
      </c>
      <c r="J50" s="12">
        <v>114.6</v>
      </c>
      <c r="K50" s="23"/>
      <c r="L50" s="17">
        <v>6.0000000000000001E-3</v>
      </c>
      <c r="M50" s="14">
        <v>24</v>
      </c>
      <c r="N50" s="14"/>
      <c r="O50" s="15">
        <v>20</v>
      </c>
      <c r="P50" s="17">
        <v>14</v>
      </c>
      <c r="Q50" s="14">
        <v>8.94</v>
      </c>
      <c r="R50" s="14">
        <v>5.58</v>
      </c>
      <c r="S50" s="18">
        <v>0.13800000000000001</v>
      </c>
    </row>
    <row r="51" spans="2:19" ht="18.75" x14ac:dyDescent="0.3">
      <c r="C51" s="10" t="s">
        <v>46</v>
      </c>
      <c r="D51" s="11"/>
      <c r="E51" s="26"/>
      <c r="F51" s="19">
        <v>60</v>
      </c>
      <c r="G51" s="20">
        <v>3.36</v>
      </c>
      <c r="H51" s="21">
        <v>0.66</v>
      </c>
      <c r="I51" s="22">
        <v>29.64</v>
      </c>
      <c r="J51" s="19">
        <v>137.94</v>
      </c>
      <c r="K51" s="23"/>
      <c r="L51" s="17">
        <v>7.0000000000000007E-2</v>
      </c>
      <c r="M51" s="14"/>
      <c r="N51" s="14"/>
      <c r="O51" s="15">
        <v>0.54</v>
      </c>
      <c r="P51" s="17">
        <v>13.8</v>
      </c>
      <c r="Q51" s="14">
        <v>63.6</v>
      </c>
      <c r="R51" s="14">
        <v>15</v>
      </c>
      <c r="S51" s="18">
        <v>1.86</v>
      </c>
    </row>
    <row r="52" spans="2:19" ht="18.75" x14ac:dyDescent="0.3">
      <c r="C52" s="10" t="s">
        <v>1</v>
      </c>
      <c r="D52" s="11"/>
      <c r="E52" s="26"/>
      <c r="F52" s="19">
        <v>30</v>
      </c>
      <c r="G52" s="20">
        <v>2.37</v>
      </c>
      <c r="H52" s="21">
        <v>0.3</v>
      </c>
      <c r="I52" s="22">
        <v>14.49</v>
      </c>
      <c r="J52" s="19">
        <v>70.14</v>
      </c>
      <c r="K52" s="23"/>
      <c r="L52" s="24">
        <v>0.03</v>
      </c>
      <c r="M52" s="21"/>
      <c r="N52" s="21"/>
      <c r="O52" s="22">
        <v>0.39</v>
      </c>
      <c r="P52" s="24">
        <v>6.9</v>
      </c>
      <c r="Q52" s="21">
        <v>26.1</v>
      </c>
      <c r="R52" s="21">
        <v>9.9</v>
      </c>
      <c r="S52" s="25">
        <v>0.33</v>
      </c>
    </row>
    <row r="53" spans="2:19" ht="19.5" thickBot="1" x14ac:dyDescent="0.3">
      <c r="C53" s="38"/>
      <c r="D53" s="39"/>
      <c r="E53" s="40"/>
      <c r="F53" s="41"/>
      <c r="G53" s="42"/>
      <c r="H53" s="43"/>
      <c r="I53" s="44"/>
      <c r="J53" s="41"/>
      <c r="K53" s="102"/>
      <c r="L53" s="103"/>
      <c r="M53" s="100"/>
      <c r="N53" s="100"/>
      <c r="O53" s="101"/>
      <c r="P53" s="178"/>
      <c r="Q53" s="179"/>
      <c r="R53" s="179"/>
      <c r="S53" s="181"/>
    </row>
    <row r="54" spans="2:19" ht="19.5" thickBot="1" x14ac:dyDescent="0.3">
      <c r="C54" s="235"/>
      <c r="D54" s="236"/>
      <c r="E54" s="237" t="s">
        <v>29</v>
      </c>
      <c r="F54" s="238"/>
      <c r="G54" s="70">
        <f>SUM(G46:G53)</f>
        <v>41.22</v>
      </c>
      <c r="H54" s="70">
        <f>SUM(H46:H53)</f>
        <v>34.059999999999988</v>
      </c>
      <c r="I54" s="70">
        <f>SUM(I46:I53)</f>
        <v>170.06</v>
      </c>
      <c r="J54" s="120">
        <f>SUM(J46:J53)</f>
        <v>949.69999999999993</v>
      </c>
      <c r="K54" s="239">
        <v>0.35</v>
      </c>
      <c r="L54" s="240">
        <f t="shared" ref="L54:S54" si="1">SUM(L46:L53)</f>
        <v>0.35399999999999998</v>
      </c>
      <c r="M54" s="70">
        <f t="shared" si="1"/>
        <v>38.86</v>
      </c>
      <c r="N54" s="70">
        <f t="shared" si="1"/>
        <v>46.93</v>
      </c>
      <c r="O54" s="70">
        <f t="shared" si="1"/>
        <v>53.94</v>
      </c>
      <c r="P54" s="240">
        <f t="shared" si="1"/>
        <v>232.83</v>
      </c>
      <c r="Q54" s="70">
        <f t="shared" si="1"/>
        <v>582.20000000000005</v>
      </c>
      <c r="R54" s="70">
        <f t="shared" si="1"/>
        <v>116.98</v>
      </c>
      <c r="S54" s="121">
        <f t="shared" si="1"/>
        <v>31.303000000000001</v>
      </c>
    </row>
    <row r="55" spans="2:19" ht="19.5" thickBot="1" x14ac:dyDescent="0.3">
      <c r="C55" s="169"/>
      <c r="D55" s="89"/>
      <c r="E55" s="89"/>
      <c r="F55" s="90"/>
      <c r="G55" s="166"/>
      <c r="H55" s="166"/>
      <c r="I55" s="166"/>
      <c r="J55" s="128"/>
      <c r="K55" s="137"/>
      <c r="L55" s="165"/>
      <c r="M55" s="166"/>
      <c r="N55" s="166"/>
      <c r="O55" s="166"/>
      <c r="P55" s="220"/>
      <c r="Q55" s="34"/>
      <c r="R55" s="34"/>
      <c r="S55" s="182"/>
    </row>
    <row r="56" spans="2:19" ht="19.5" thickBot="1" x14ac:dyDescent="0.3">
      <c r="C56" s="69" t="s">
        <v>7</v>
      </c>
      <c r="D56" s="127"/>
      <c r="E56" s="89"/>
      <c r="F56" s="132"/>
      <c r="G56" s="133"/>
      <c r="H56" s="133"/>
      <c r="I56" s="133"/>
      <c r="J56" s="132"/>
      <c r="K56" s="72"/>
      <c r="L56" s="134"/>
      <c r="M56" s="133"/>
      <c r="N56" s="133"/>
      <c r="O56" s="133"/>
      <c r="P56" s="134"/>
      <c r="Q56" s="133"/>
      <c r="R56" s="133"/>
      <c r="S56" s="135"/>
    </row>
    <row r="57" spans="2:19" ht="18.75" x14ac:dyDescent="0.25">
      <c r="B57">
        <v>399</v>
      </c>
      <c r="C57" s="95" t="s">
        <v>80</v>
      </c>
      <c r="D57" s="97"/>
      <c r="E57" s="106"/>
      <c r="F57" s="98">
        <v>140</v>
      </c>
      <c r="G57" s="99">
        <v>9.64</v>
      </c>
      <c r="H57" s="100">
        <v>17.46</v>
      </c>
      <c r="I57" s="101">
        <v>108.477</v>
      </c>
      <c r="J57" s="98">
        <v>365.4</v>
      </c>
      <c r="K57" s="72"/>
      <c r="L57" s="103">
        <v>0.2</v>
      </c>
      <c r="M57" s="100">
        <v>1.34</v>
      </c>
      <c r="N57" s="100">
        <v>56</v>
      </c>
      <c r="O57" s="101">
        <v>26.25</v>
      </c>
      <c r="P57" s="103">
        <v>140.87</v>
      </c>
      <c r="Q57" s="100">
        <v>175.87</v>
      </c>
      <c r="R57" s="100">
        <v>42.87</v>
      </c>
      <c r="S57" s="104">
        <v>1.55</v>
      </c>
    </row>
    <row r="58" spans="2:19" ht="18.75" x14ac:dyDescent="0.3">
      <c r="B58" s="234">
        <v>352</v>
      </c>
      <c r="C58" s="7" t="s">
        <v>175</v>
      </c>
      <c r="D58" s="8"/>
      <c r="E58" s="26"/>
      <c r="F58" s="19">
        <v>200</v>
      </c>
      <c r="G58" s="20">
        <v>0.53</v>
      </c>
      <c r="H58" s="21"/>
      <c r="I58" s="22">
        <v>9.8699999999999992</v>
      </c>
      <c r="J58" s="19">
        <v>41.6</v>
      </c>
      <c r="K58" s="16"/>
      <c r="L58" s="17"/>
      <c r="M58" s="14">
        <v>2.13</v>
      </c>
      <c r="N58" s="14"/>
      <c r="O58" s="15"/>
      <c r="P58" s="17">
        <v>15.33</v>
      </c>
      <c r="Q58" s="14">
        <v>23.2</v>
      </c>
      <c r="R58" s="14">
        <v>12.27</v>
      </c>
      <c r="S58" s="18">
        <v>2.13</v>
      </c>
    </row>
    <row r="59" spans="2:19" ht="19.5" thickBot="1" x14ac:dyDescent="0.3">
      <c r="C59" s="95"/>
      <c r="D59" s="97"/>
      <c r="E59" s="106"/>
      <c r="F59" s="98"/>
      <c r="G59" s="99"/>
      <c r="H59" s="100"/>
      <c r="I59" s="101"/>
      <c r="J59" s="98"/>
      <c r="K59" s="137"/>
      <c r="L59" s="103"/>
      <c r="M59" s="100"/>
      <c r="N59" s="100"/>
      <c r="O59" s="101"/>
      <c r="P59" s="103"/>
      <c r="Q59" s="100"/>
      <c r="R59" s="100"/>
      <c r="S59" s="104"/>
    </row>
    <row r="60" spans="2:19" ht="19.5" thickBot="1" x14ac:dyDescent="0.3">
      <c r="C60" s="31"/>
      <c r="D60" s="32"/>
      <c r="E60" s="31" t="s">
        <v>29</v>
      </c>
      <c r="F60" s="33"/>
      <c r="G60" s="34">
        <f>SUM(G57:G59)</f>
        <v>10.17</v>
      </c>
      <c r="H60" s="34">
        <f>SUM(H57:H59)</f>
        <v>17.46</v>
      </c>
      <c r="I60" s="34">
        <f>SUM(I57:I59)</f>
        <v>118.34700000000001</v>
      </c>
      <c r="J60" s="33">
        <f>SUM(J57:J59)</f>
        <v>407</v>
      </c>
      <c r="K60" s="49">
        <v>0.15</v>
      </c>
      <c r="L60" s="36">
        <f t="shared" ref="L60:S60" si="2">SUM(L57:L59)</f>
        <v>0.2</v>
      </c>
      <c r="M60" s="139">
        <f t="shared" si="2"/>
        <v>3.4699999999999998</v>
      </c>
      <c r="N60" s="139">
        <f t="shared" si="2"/>
        <v>56</v>
      </c>
      <c r="O60" s="37">
        <f t="shared" si="2"/>
        <v>26.25</v>
      </c>
      <c r="P60" s="197">
        <f t="shared" si="2"/>
        <v>156.20000000000002</v>
      </c>
      <c r="Q60" s="184">
        <f t="shared" si="2"/>
        <v>199.07</v>
      </c>
      <c r="R60" s="184">
        <f t="shared" si="2"/>
        <v>55.14</v>
      </c>
      <c r="S60" s="187">
        <f t="shared" si="2"/>
        <v>3.6799999999999997</v>
      </c>
    </row>
    <row r="61" spans="2:19" ht="19.5" thickBot="1" x14ac:dyDescent="0.3">
      <c r="C61" s="31"/>
      <c r="D61" s="32"/>
      <c r="E61" s="32"/>
      <c r="F61" s="33"/>
      <c r="G61" s="34"/>
      <c r="H61" s="34"/>
      <c r="I61" s="34"/>
      <c r="J61" s="33"/>
      <c r="K61" s="35"/>
      <c r="L61" s="138"/>
      <c r="M61" s="139"/>
      <c r="N61" s="139"/>
      <c r="O61" s="37"/>
      <c r="P61" s="140"/>
      <c r="Q61" s="139"/>
      <c r="R61" s="139"/>
      <c r="S61" s="171"/>
    </row>
    <row r="62" spans="2:19" ht="19.5" thickBot="1" x14ac:dyDescent="0.3">
      <c r="C62" s="203"/>
      <c r="D62" s="71"/>
      <c r="E62" s="71" t="s">
        <v>52</v>
      </c>
      <c r="F62" s="120"/>
      <c r="G62" s="70">
        <f>G44+G54+G60</f>
        <v>86.429999999999993</v>
      </c>
      <c r="H62" s="70">
        <f>H44+H54+H60</f>
        <v>78.117999999999995</v>
      </c>
      <c r="I62" s="121">
        <f>I44+I54+I60</f>
        <v>393.15999999999997</v>
      </c>
      <c r="J62" s="122" t="s">
        <v>31</v>
      </c>
      <c r="K62" s="172" t="s">
        <v>32</v>
      </c>
      <c r="L62" s="200">
        <f t="shared" ref="L62:S62" si="3">L44+L54+L60</f>
        <v>2.0080000000000005</v>
      </c>
      <c r="M62" s="204">
        <f t="shared" si="3"/>
        <v>143.53</v>
      </c>
      <c r="N62" s="204">
        <f t="shared" si="3"/>
        <v>221.56</v>
      </c>
      <c r="O62" s="204">
        <f t="shared" si="3"/>
        <v>97.44</v>
      </c>
      <c r="P62" s="204">
        <v>809.35</v>
      </c>
      <c r="Q62" s="204">
        <v>1386.56</v>
      </c>
      <c r="R62" s="204">
        <f t="shared" si="3"/>
        <v>256.33999999999997</v>
      </c>
      <c r="S62" s="205">
        <f t="shared" si="3"/>
        <v>36.966000000000001</v>
      </c>
    </row>
    <row r="63" spans="2:19" ht="19.5" thickBot="1" x14ac:dyDescent="0.3">
      <c r="C63" s="142"/>
      <c r="D63" s="143"/>
      <c r="E63" s="143"/>
      <c r="F63" s="144"/>
      <c r="G63" s="145"/>
      <c r="H63" s="145"/>
      <c r="I63" s="145"/>
      <c r="J63" s="225">
        <f>J44+J54+J60</f>
        <v>2034.9979999999998</v>
      </c>
      <c r="K63" s="199">
        <f>K44+K54+K60</f>
        <v>0.75</v>
      </c>
      <c r="L63" s="173"/>
      <c r="M63" s="149"/>
      <c r="N63" s="149"/>
      <c r="O63" s="149"/>
      <c r="P63" s="149"/>
      <c r="Q63" s="149"/>
      <c r="R63" s="149"/>
      <c r="S63" s="174"/>
    </row>
    <row r="70" spans="14:14" x14ac:dyDescent="0.25">
      <c r="N70">
        <f>SUM(Y61)</f>
        <v>0</v>
      </c>
    </row>
  </sheetData>
  <pageMargins left="0.7" right="0.7" top="0.75" bottom="0.75" header="0.3" footer="0.3"/>
  <pageSetup paperSize="9" scale="37" orientation="landscape" verticalDpi="36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AF52"/>
  <sheetViews>
    <sheetView topLeftCell="A31" zoomScaleNormal="100" workbookViewId="0">
      <selection activeCell="A18" sqref="A18:XFD18"/>
    </sheetView>
  </sheetViews>
  <sheetFormatPr defaultColWidth="15.7109375" defaultRowHeight="30" customHeight="1" x14ac:dyDescent="0.3"/>
  <cols>
    <col min="1" max="1" width="15.7109375" style="664"/>
    <col min="2" max="2" width="11" style="666" customWidth="1"/>
    <col min="3" max="3" width="13.5703125" style="666" customWidth="1"/>
    <col min="4" max="4" width="13.28515625" style="666" customWidth="1"/>
    <col min="5" max="5" width="14.140625" style="666" customWidth="1"/>
    <col min="6" max="6" width="11.7109375" style="666" customWidth="1"/>
    <col min="7" max="7" width="9.85546875" style="666" customWidth="1"/>
    <col min="8" max="8" width="11.5703125" style="666" customWidth="1"/>
    <col min="9" max="9" width="12.7109375" style="666" customWidth="1"/>
    <col min="10" max="10" width="14" style="666" customWidth="1"/>
    <col min="11" max="11" width="13.42578125" style="666" customWidth="1"/>
    <col min="12" max="12" width="14" style="666" customWidth="1"/>
    <col min="13" max="13" width="13.28515625" style="666" customWidth="1"/>
    <col min="14" max="14" width="13.140625" style="666" customWidth="1"/>
    <col min="15" max="15" width="12.7109375" style="666" customWidth="1"/>
    <col min="16" max="16" width="15.7109375" style="664"/>
    <col min="17" max="32" width="15.7109375" style="665"/>
    <col min="33" max="16384" width="15.7109375" style="664"/>
  </cols>
  <sheetData>
    <row r="1" spans="2:30" ht="30" customHeight="1" thickBot="1" x14ac:dyDescent="0.35"/>
    <row r="2" spans="2:30" ht="30" customHeight="1" thickBot="1" x14ac:dyDescent="0.35">
      <c r="D2" s="667" t="s">
        <v>154</v>
      </c>
      <c r="E2" s="668"/>
      <c r="F2" s="668"/>
      <c r="G2" s="669"/>
      <c r="H2" s="669"/>
      <c r="Q2" s="464"/>
      <c r="R2" s="464"/>
      <c r="S2" s="464"/>
      <c r="T2" s="464"/>
      <c r="U2" s="464"/>
      <c r="V2" s="464"/>
      <c r="W2" s="464"/>
      <c r="X2" s="464"/>
      <c r="Y2" s="464"/>
      <c r="Z2" s="464"/>
      <c r="AA2" s="464"/>
      <c r="AB2" s="464"/>
      <c r="AC2" s="464"/>
      <c r="AD2" s="464"/>
    </row>
    <row r="3" spans="2:30" ht="30" customHeight="1" thickBot="1" x14ac:dyDescent="0.35">
      <c r="B3" s="705" t="s">
        <v>155</v>
      </c>
      <c r="C3" s="671" t="s">
        <v>157</v>
      </c>
      <c r="D3" s="668"/>
      <c r="E3" s="669"/>
      <c r="F3" s="704" t="s">
        <v>168</v>
      </c>
      <c r="G3" s="649" t="s">
        <v>159</v>
      </c>
      <c r="H3" s="667"/>
      <c r="I3" s="668" t="s">
        <v>160</v>
      </c>
      <c r="J3" s="668"/>
      <c r="K3" s="669"/>
      <c r="L3" s="668" t="s">
        <v>161</v>
      </c>
      <c r="M3" s="668"/>
      <c r="N3" s="668"/>
      <c r="O3" s="669"/>
      <c r="Q3" s="464"/>
      <c r="R3" s="672"/>
      <c r="S3" s="464"/>
      <c r="T3" s="464"/>
      <c r="U3" s="464"/>
      <c r="V3" s="622"/>
      <c r="W3" s="464"/>
      <c r="X3" s="464"/>
      <c r="Y3" s="464"/>
      <c r="Z3" s="464"/>
      <c r="AA3" s="464"/>
      <c r="AB3" s="464"/>
      <c r="AC3" s="464"/>
      <c r="AD3" s="464"/>
    </row>
    <row r="4" spans="2:30" ht="30" customHeight="1" thickBot="1" x14ac:dyDescent="0.35">
      <c r="B4" s="673" t="s">
        <v>156</v>
      </c>
      <c r="C4" s="670" t="s">
        <v>23</v>
      </c>
      <c r="D4" s="674" t="s">
        <v>24</v>
      </c>
      <c r="E4" s="675" t="s">
        <v>167</v>
      </c>
      <c r="F4" s="676" t="s">
        <v>158</v>
      </c>
      <c r="G4" s="673"/>
      <c r="H4" s="677" t="s">
        <v>43</v>
      </c>
      <c r="I4" s="649" t="s">
        <v>37</v>
      </c>
      <c r="J4" s="652" t="s">
        <v>38</v>
      </c>
      <c r="K4" s="649" t="s">
        <v>39</v>
      </c>
      <c r="L4" s="678" t="s">
        <v>162</v>
      </c>
      <c r="M4" s="679" t="s">
        <v>163</v>
      </c>
      <c r="N4" s="652" t="s">
        <v>164</v>
      </c>
      <c r="O4" s="649" t="s">
        <v>41</v>
      </c>
      <c r="Q4" s="464"/>
      <c r="R4" s="464"/>
      <c r="S4" s="464"/>
      <c r="T4" s="464"/>
      <c r="U4" s="464"/>
      <c r="V4" s="464"/>
      <c r="W4" s="622"/>
      <c r="X4" s="622"/>
      <c r="Y4" s="622"/>
      <c r="Z4" s="622"/>
      <c r="AA4" s="622"/>
      <c r="AB4" s="622"/>
      <c r="AC4" s="622"/>
      <c r="AD4" s="622"/>
    </row>
    <row r="5" spans="2:30" ht="30" customHeight="1" thickBot="1" x14ac:dyDescent="0.35">
      <c r="B5" s="613">
        <v>1</v>
      </c>
      <c r="C5" s="610">
        <v>62.9</v>
      </c>
      <c r="D5" s="611">
        <v>64.45</v>
      </c>
      <c r="E5" s="612">
        <v>236.55</v>
      </c>
      <c r="F5" s="613">
        <v>1763</v>
      </c>
      <c r="G5" s="614">
        <v>0.75</v>
      </c>
      <c r="H5" s="610">
        <v>1.621</v>
      </c>
      <c r="I5" s="615">
        <v>73.72</v>
      </c>
      <c r="J5" s="615">
        <v>268.97000000000003</v>
      </c>
      <c r="K5" s="616">
        <v>2030.99</v>
      </c>
      <c r="L5" s="617">
        <v>1068.1400000000001</v>
      </c>
      <c r="M5" s="611">
        <v>1126.76</v>
      </c>
      <c r="N5" s="615">
        <v>229.32</v>
      </c>
      <c r="O5" s="618">
        <v>13.878</v>
      </c>
      <c r="Q5" s="622"/>
      <c r="R5" s="622"/>
      <c r="S5" s="622"/>
      <c r="T5" s="622"/>
      <c r="U5" s="622"/>
      <c r="V5" s="622"/>
      <c r="W5" s="622"/>
      <c r="X5" s="622"/>
      <c r="Y5" s="622"/>
      <c r="Z5" s="622"/>
      <c r="AA5" s="622"/>
      <c r="AB5" s="622"/>
      <c r="AC5" s="622"/>
      <c r="AD5" s="622"/>
    </row>
    <row r="6" spans="2:30" ht="30" customHeight="1" thickBot="1" x14ac:dyDescent="0.35">
      <c r="B6" s="680">
        <v>2</v>
      </c>
      <c r="C6" s="619">
        <v>59.8</v>
      </c>
      <c r="D6" s="620">
        <v>61.92</v>
      </c>
      <c r="E6" s="621">
        <v>249.73</v>
      </c>
      <c r="F6" s="613">
        <v>1763</v>
      </c>
      <c r="G6" s="614">
        <v>0.75</v>
      </c>
      <c r="H6" s="619">
        <v>2.2599999999999998</v>
      </c>
      <c r="I6" s="622">
        <v>192.56</v>
      </c>
      <c r="J6" s="622">
        <v>159</v>
      </c>
      <c r="K6" s="623">
        <v>990.68</v>
      </c>
      <c r="L6" s="624">
        <v>918.86</v>
      </c>
      <c r="M6" s="620">
        <v>1327.44</v>
      </c>
      <c r="N6" s="622">
        <v>247.3</v>
      </c>
      <c r="O6" s="625">
        <v>175.43</v>
      </c>
      <c r="Q6" s="622"/>
      <c r="R6" s="622"/>
      <c r="S6" s="622"/>
      <c r="T6" s="622"/>
      <c r="U6" s="622"/>
      <c r="V6" s="622"/>
      <c r="W6" s="622"/>
      <c r="X6" s="622"/>
      <c r="Y6" s="622"/>
      <c r="Z6" s="622"/>
      <c r="AA6" s="622"/>
      <c r="AB6" s="622"/>
      <c r="AC6" s="622"/>
      <c r="AD6" s="622"/>
    </row>
    <row r="7" spans="2:30" ht="30" customHeight="1" thickBot="1" x14ac:dyDescent="0.35">
      <c r="B7" s="680">
        <v>3</v>
      </c>
      <c r="C7" s="619">
        <v>56.643999999999998</v>
      </c>
      <c r="D7" s="620">
        <v>59.98</v>
      </c>
      <c r="E7" s="621">
        <v>214.32</v>
      </c>
      <c r="F7" s="613">
        <v>1763</v>
      </c>
      <c r="G7" s="614">
        <v>0.75</v>
      </c>
      <c r="H7" s="619">
        <v>0.5575</v>
      </c>
      <c r="I7" s="622">
        <v>185.92</v>
      </c>
      <c r="J7" s="622">
        <v>397.23</v>
      </c>
      <c r="K7" s="623">
        <v>103.83</v>
      </c>
      <c r="L7" s="624">
        <v>823.63</v>
      </c>
      <c r="M7" s="620">
        <v>1227.92</v>
      </c>
      <c r="N7" s="622">
        <v>206.91</v>
      </c>
      <c r="O7" s="625">
        <v>71.03</v>
      </c>
      <c r="Q7" s="622"/>
      <c r="R7" s="622"/>
      <c r="S7" s="622"/>
      <c r="T7" s="622"/>
      <c r="U7" s="622"/>
      <c r="V7" s="622"/>
      <c r="W7" s="622"/>
      <c r="X7" s="622"/>
      <c r="Y7" s="622"/>
      <c r="Z7" s="622"/>
      <c r="AA7" s="622"/>
      <c r="AB7" s="622"/>
      <c r="AC7" s="622"/>
      <c r="AD7" s="622"/>
    </row>
    <row r="8" spans="2:30" ht="30" customHeight="1" thickBot="1" x14ac:dyDescent="0.35">
      <c r="B8" s="680">
        <v>4</v>
      </c>
      <c r="C8" s="619">
        <v>55.23</v>
      </c>
      <c r="D8" s="620">
        <v>55.78</v>
      </c>
      <c r="E8" s="621">
        <v>220.58</v>
      </c>
      <c r="F8" s="613">
        <v>1763</v>
      </c>
      <c r="G8" s="614">
        <v>0.75</v>
      </c>
      <c r="H8" s="619">
        <v>0.89</v>
      </c>
      <c r="I8" s="622">
        <v>50.12</v>
      </c>
      <c r="J8" s="622">
        <v>154.55000000000001</v>
      </c>
      <c r="K8" s="623">
        <v>46.46</v>
      </c>
      <c r="L8" s="624">
        <v>877.33</v>
      </c>
      <c r="M8" s="620">
        <v>1378.37</v>
      </c>
      <c r="N8" s="622">
        <v>250.46</v>
      </c>
      <c r="O8" s="625">
        <v>16</v>
      </c>
      <c r="Q8" s="622"/>
      <c r="R8" s="622"/>
      <c r="S8" s="622"/>
      <c r="T8" s="622"/>
      <c r="U8" s="622"/>
      <c r="V8" s="622"/>
      <c r="W8" s="622"/>
      <c r="X8" s="622"/>
      <c r="Y8" s="622"/>
      <c r="Z8" s="622"/>
      <c r="AA8" s="622"/>
      <c r="AB8" s="622"/>
      <c r="AC8" s="622"/>
      <c r="AD8" s="622"/>
    </row>
    <row r="9" spans="2:30" ht="30" customHeight="1" thickBot="1" x14ac:dyDescent="0.35">
      <c r="B9" s="680">
        <v>5</v>
      </c>
      <c r="C9" s="619">
        <v>58.56</v>
      </c>
      <c r="D9" s="620">
        <v>59.11</v>
      </c>
      <c r="E9" s="621">
        <v>207.73</v>
      </c>
      <c r="F9" s="613">
        <v>1763</v>
      </c>
      <c r="G9" s="614">
        <v>0.75</v>
      </c>
      <c r="H9" s="619">
        <v>1.9139999999999999</v>
      </c>
      <c r="I9" s="622">
        <v>78.3</v>
      </c>
      <c r="J9" s="622">
        <v>129.01</v>
      </c>
      <c r="K9" s="623">
        <v>191.61</v>
      </c>
      <c r="L9" s="624">
        <v>535.37</v>
      </c>
      <c r="M9" s="620">
        <v>1071.1600000000001</v>
      </c>
      <c r="N9" s="622">
        <v>289.7</v>
      </c>
      <c r="O9" s="625">
        <v>97.83</v>
      </c>
      <c r="Q9" s="622"/>
      <c r="R9" s="622"/>
      <c r="S9" s="622"/>
      <c r="T9" s="622"/>
      <c r="U9" s="622"/>
      <c r="V9" s="622"/>
      <c r="W9" s="622"/>
      <c r="X9" s="622"/>
      <c r="Y9" s="622"/>
      <c r="Z9" s="622"/>
      <c r="AA9" s="622"/>
      <c r="AB9" s="622"/>
      <c r="AC9" s="622"/>
      <c r="AD9" s="622"/>
    </row>
    <row r="10" spans="2:30" ht="30" customHeight="1" thickBot="1" x14ac:dyDescent="0.35">
      <c r="B10" s="680">
        <v>6</v>
      </c>
      <c r="C10" s="619">
        <v>59.5</v>
      </c>
      <c r="D10" s="620">
        <v>62.01</v>
      </c>
      <c r="E10" s="621">
        <v>241.96</v>
      </c>
      <c r="F10" s="613">
        <v>1763</v>
      </c>
      <c r="G10" s="614">
        <v>0.75</v>
      </c>
      <c r="H10" s="619">
        <v>1.19</v>
      </c>
      <c r="I10" s="622">
        <v>110.43</v>
      </c>
      <c r="J10" s="622">
        <v>5247.8</v>
      </c>
      <c r="K10" s="623">
        <v>762.97</v>
      </c>
      <c r="L10" s="624">
        <v>821.49</v>
      </c>
      <c r="M10" s="620">
        <v>1314.88</v>
      </c>
      <c r="N10" s="622">
        <v>395.4</v>
      </c>
      <c r="O10" s="625">
        <v>101.86</v>
      </c>
      <c r="Q10" s="622"/>
      <c r="R10" s="622"/>
      <c r="S10" s="622"/>
      <c r="T10" s="622"/>
      <c r="U10" s="622"/>
      <c r="V10" s="622"/>
      <c r="W10" s="622"/>
      <c r="X10" s="622"/>
      <c r="Y10" s="622"/>
      <c r="Z10" s="622"/>
      <c r="AA10" s="622"/>
      <c r="AB10" s="622"/>
      <c r="AC10" s="622"/>
      <c r="AD10" s="622"/>
    </row>
    <row r="11" spans="2:30" ht="30" customHeight="1" thickBot="1" x14ac:dyDescent="0.35">
      <c r="B11" s="680">
        <v>7</v>
      </c>
      <c r="C11" s="619">
        <v>57.7</v>
      </c>
      <c r="D11" s="620">
        <v>59.04</v>
      </c>
      <c r="E11" s="621">
        <v>297.38</v>
      </c>
      <c r="F11" s="613">
        <v>1763</v>
      </c>
      <c r="G11" s="614">
        <v>0.75</v>
      </c>
      <c r="H11" s="619">
        <v>0.873</v>
      </c>
      <c r="I11" s="622">
        <v>126.66</v>
      </c>
      <c r="J11" s="622">
        <v>166.07</v>
      </c>
      <c r="K11" s="623">
        <v>31.945</v>
      </c>
      <c r="L11" s="624">
        <v>846.98</v>
      </c>
      <c r="M11" s="620">
        <v>1180.71</v>
      </c>
      <c r="N11" s="622">
        <v>284.66000000000003</v>
      </c>
      <c r="O11" s="625">
        <v>79.284999999999997</v>
      </c>
      <c r="Q11" s="622"/>
      <c r="R11" s="622"/>
      <c r="S11" s="622"/>
      <c r="T11" s="622"/>
      <c r="U11" s="622"/>
      <c r="V11" s="622"/>
      <c r="W11" s="622"/>
      <c r="X11" s="622"/>
      <c r="Y11" s="622"/>
      <c r="Z11" s="622"/>
      <c r="AA11" s="622"/>
      <c r="AB11" s="622"/>
      <c r="AC11" s="622"/>
      <c r="AD11" s="622"/>
    </row>
    <row r="12" spans="2:30" ht="30" customHeight="1" thickBot="1" x14ac:dyDescent="0.35">
      <c r="B12" s="680">
        <v>8</v>
      </c>
      <c r="C12" s="619">
        <v>57.4</v>
      </c>
      <c r="D12" s="620">
        <v>58.16</v>
      </c>
      <c r="E12" s="621">
        <v>283.14999999999998</v>
      </c>
      <c r="F12" s="613">
        <v>1763</v>
      </c>
      <c r="G12" s="614">
        <v>0.75</v>
      </c>
      <c r="H12" s="619">
        <v>0.749</v>
      </c>
      <c r="I12" s="622">
        <v>154.84</v>
      </c>
      <c r="J12" s="622">
        <v>120.75</v>
      </c>
      <c r="K12" s="623">
        <v>541.04999999999995</v>
      </c>
      <c r="L12" s="624">
        <v>655.59</v>
      </c>
      <c r="M12" s="620">
        <v>1148.77</v>
      </c>
      <c r="N12" s="622">
        <v>245.54</v>
      </c>
      <c r="O12" s="625">
        <v>17.88</v>
      </c>
      <c r="Q12" s="622"/>
      <c r="R12" s="622"/>
      <c r="S12" s="622"/>
      <c r="T12" s="622"/>
      <c r="U12" s="622"/>
      <c r="V12" s="622"/>
      <c r="W12" s="622"/>
      <c r="X12" s="622"/>
      <c r="Y12" s="622"/>
      <c r="Z12" s="622"/>
      <c r="AA12" s="622"/>
      <c r="AB12" s="622"/>
      <c r="AC12" s="622"/>
      <c r="AD12" s="622"/>
    </row>
    <row r="13" spans="2:30" ht="30" customHeight="1" thickBot="1" x14ac:dyDescent="0.35">
      <c r="B13" s="680">
        <v>9</v>
      </c>
      <c r="C13" s="619">
        <v>56.38</v>
      </c>
      <c r="D13" s="620">
        <v>67.84</v>
      </c>
      <c r="E13" s="621">
        <v>205.47</v>
      </c>
      <c r="F13" s="613">
        <v>1763</v>
      </c>
      <c r="G13" s="614">
        <v>0.75</v>
      </c>
      <c r="H13" s="619">
        <v>0.624</v>
      </c>
      <c r="I13" s="622">
        <v>23.872</v>
      </c>
      <c r="J13" s="622">
        <v>169.5</v>
      </c>
      <c r="K13" s="623">
        <v>94.62</v>
      </c>
      <c r="L13" s="624">
        <v>909.17</v>
      </c>
      <c r="M13" s="620">
        <v>1287.6199999999999</v>
      </c>
      <c r="N13" s="622">
        <v>29.51</v>
      </c>
      <c r="O13" s="625">
        <v>15.25</v>
      </c>
      <c r="Q13" s="622"/>
      <c r="R13" s="622"/>
      <c r="S13" s="622"/>
      <c r="T13" s="622"/>
      <c r="U13" s="622"/>
      <c r="V13" s="622"/>
      <c r="W13" s="622"/>
      <c r="X13" s="622"/>
      <c r="Y13" s="622"/>
      <c r="Z13" s="622"/>
      <c r="AA13" s="622"/>
      <c r="AB13" s="622"/>
      <c r="AC13" s="622"/>
      <c r="AD13" s="622"/>
    </row>
    <row r="14" spans="2:30" ht="30" customHeight="1" thickBot="1" x14ac:dyDescent="0.35">
      <c r="B14" s="680">
        <v>10</v>
      </c>
      <c r="C14" s="619">
        <v>57.51</v>
      </c>
      <c r="D14" s="620">
        <v>56.11</v>
      </c>
      <c r="E14" s="621">
        <v>261.7</v>
      </c>
      <c r="F14" s="613">
        <v>1763</v>
      </c>
      <c r="G14" s="614">
        <v>0.75</v>
      </c>
      <c r="H14" s="619">
        <v>0.64700000000000002</v>
      </c>
      <c r="I14" s="622">
        <v>76.05</v>
      </c>
      <c r="J14" s="622">
        <v>202</v>
      </c>
      <c r="K14" s="623">
        <v>31.15</v>
      </c>
      <c r="L14" s="624">
        <v>790.91</v>
      </c>
      <c r="M14" s="620">
        <v>1292.8</v>
      </c>
      <c r="N14" s="622">
        <v>273.10000000000002</v>
      </c>
      <c r="O14" s="625">
        <v>72.58</v>
      </c>
      <c r="Q14" s="622"/>
      <c r="R14" s="622"/>
      <c r="S14" s="622"/>
      <c r="T14" s="622"/>
      <c r="U14" s="622"/>
      <c r="V14" s="622"/>
      <c r="W14" s="622"/>
      <c r="X14" s="622"/>
      <c r="Y14" s="622"/>
      <c r="Z14" s="622"/>
      <c r="AA14" s="622"/>
      <c r="AB14" s="622"/>
      <c r="AC14" s="622"/>
      <c r="AD14" s="622"/>
    </row>
    <row r="15" spans="2:30" ht="30" customHeight="1" thickBot="1" x14ac:dyDescent="0.35">
      <c r="B15" s="680">
        <v>11</v>
      </c>
      <c r="C15" s="619">
        <v>56.4</v>
      </c>
      <c r="D15" s="620">
        <v>65.94</v>
      </c>
      <c r="E15" s="621">
        <v>259.22000000000003</v>
      </c>
      <c r="F15" s="613">
        <v>1763</v>
      </c>
      <c r="G15" s="614">
        <v>0.75</v>
      </c>
      <c r="H15" s="619">
        <v>2.1629999999999998</v>
      </c>
      <c r="I15" s="622">
        <v>101.93</v>
      </c>
      <c r="J15" s="622">
        <v>403.18</v>
      </c>
      <c r="K15" s="623">
        <v>7.48</v>
      </c>
      <c r="L15" s="624">
        <v>1000.7</v>
      </c>
      <c r="M15" s="620">
        <v>1276.67</v>
      </c>
      <c r="N15" s="622">
        <v>246.02</v>
      </c>
      <c r="O15" s="625">
        <v>72.900000000000006</v>
      </c>
      <c r="Q15" s="622"/>
      <c r="R15" s="622"/>
      <c r="S15" s="622"/>
      <c r="T15" s="622"/>
      <c r="U15" s="622"/>
      <c r="V15" s="622"/>
      <c r="W15" s="622"/>
      <c r="X15" s="622"/>
      <c r="Y15" s="622"/>
      <c r="Z15" s="622"/>
      <c r="AA15" s="622"/>
      <c r="AB15" s="622"/>
      <c r="AC15" s="622"/>
      <c r="AD15" s="622"/>
    </row>
    <row r="16" spans="2:30" ht="30" customHeight="1" x14ac:dyDescent="0.3">
      <c r="B16" s="680">
        <v>12</v>
      </c>
      <c r="C16" s="619">
        <v>64.459999999999994</v>
      </c>
      <c r="D16" s="620">
        <v>57.57</v>
      </c>
      <c r="E16" s="621">
        <v>268.99</v>
      </c>
      <c r="F16" s="613">
        <v>1763</v>
      </c>
      <c r="G16" s="614">
        <v>0.75</v>
      </c>
      <c r="H16" s="619">
        <v>1.766</v>
      </c>
      <c r="I16" s="622">
        <v>142.66</v>
      </c>
      <c r="J16" s="622">
        <v>191.78</v>
      </c>
      <c r="K16" s="623">
        <v>90.88</v>
      </c>
      <c r="L16" s="624">
        <v>723.78</v>
      </c>
      <c r="M16" s="620">
        <v>1356.56</v>
      </c>
      <c r="N16" s="622">
        <v>219.15</v>
      </c>
      <c r="O16" s="625">
        <v>35.523000000000003</v>
      </c>
      <c r="Q16" s="622"/>
      <c r="R16" s="622"/>
      <c r="S16" s="622"/>
      <c r="T16" s="622"/>
      <c r="U16" s="622"/>
      <c r="V16" s="622"/>
      <c r="W16" s="622"/>
      <c r="X16" s="622"/>
      <c r="Y16" s="622"/>
      <c r="Z16" s="622"/>
      <c r="AA16" s="622"/>
      <c r="AB16" s="622"/>
      <c r="AC16" s="622"/>
      <c r="AD16" s="622"/>
    </row>
    <row r="17" spans="2:30" ht="30" customHeight="1" x14ac:dyDescent="0.3">
      <c r="B17" s="680" t="s">
        <v>176</v>
      </c>
      <c r="C17" s="626">
        <f>SUM(C5:C16)</f>
        <v>702.48400000000004</v>
      </c>
      <c r="D17" s="627">
        <f>SUM(D5:D16)</f>
        <v>727.9100000000002</v>
      </c>
      <c r="E17" s="628">
        <f>SUM(E5:E16)</f>
        <v>2946.7799999999997</v>
      </c>
      <c r="F17" s="629">
        <f>SUM(F5:F16)</f>
        <v>21156</v>
      </c>
      <c r="G17" s="629"/>
      <c r="H17" s="626">
        <f t="shared" ref="H17:O17" si="0">SUM(H5:H16)</f>
        <v>15.2545</v>
      </c>
      <c r="I17" s="627">
        <f t="shared" si="0"/>
        <v>1317.0620000000001</v>
      </c>
      <c r="J17" s="627">
        <f t="shared" si="0"/>
        <v>7609.84</v>
      </c>
      <c r="K17" s="628">
        <f t="shared" si="0"/>
        <v>4923.6649999999991</v>
      </c>
      <c r="L17" s="626">
        <f t="shared" si="0"/>
        <v>9971.9500000000007</v>
      </c>
      <c r="M17" s="627">
        <f t="shared" si="0"/>
        <v>14989.66</v>
      </c>
      <c r="N17" s="627">
        <f t="shared" si="0"/>
        <v>2917.0700000000006</v>
      </c>
      <c r="O17" s="630">
        <f t="shared" si="0"/>
        <v>769.44600000000003</v>
      </c>
      <c r="Q17" s="622"/>
      <c r="R17" s="622"/>
      <c r="S17" s="622"/>
      <c r="T17" s="622"/>
      <c r="U17" s="622"/>
      <c r="V17" s="622"/>
      <c r="W17" s="622"/>
      <c r="X17" s="622"/>
      <c r="Y17" s="622"/>
      <c r="Z17" s="622"/>
      <c r="AA17" s="622"/>
      <c r="AB17" s="622"/>
      <c r="AC17" s="622"/>
      <c r="AD17" s="622"/>
    </row>
    <row r="18" spans="2:30" ht="30" customHeight="1" thickBot="1" x14ac:dyDescent="0.35">
      <c r="B18" s="681"/>
      <c r="C18" s="681"/>
      <c r="D18" s="681"/>
      <c r="E18" s="681"/>
      <c r="F18" s="681"/>
      <c r="G18" s="681"/>
      <c r="H18" s="681"/>
      <c r="I18" s="681"/>
      <c r="J18" s="681"/>
      <c r="K18" s="681"/>
      <c r="L18" s="681"/>
      <c r="M18" s="681"/>
      <c r="N18" s="681"/>
      <c r="O18" s="681"/>
      <c r="Q18" s="622"/>
      <c r="R18" s="622"/>
      <c r="S18" s="622"/>
      <c r="T18" s="622"/>
      <c r="U18" s="622"/>
      <c r="V18" s="622"/>
      <c r="W18" s="622"/>
      <c r="X18" s="622"/>
      <c r="Y18" s="622"/>
      <c r="Z18" s="622"/>
      <c r="AA18" s="622"/>
      <c r="AB18" s="622"/>
      <c r="AC18" s="622"/>
      <c r="AD18" s="622"/>
    </row>
    <row r="19" spans="2:30" ht="30" customHeight="1" thickBot="1" x14ac:dyDescent="0.35">
      <c r="B19" s="613" t="s">
        <v>165</v>
      </c>
      <c r="C19" s="670" t="s">
        <v>23</v>
      </c>
      <c r="D19" s="668" t="s">
        <v>24</v>
      </c>
      <c r="E19" s="670" t="s">
        <v>167</v>
      </c>
      <c r="F19" s="670" t="s">
        <v>158</v>
      </c>
      <c r="G19" s="681"/>
      <c r="H19" s="682" t="s">
        <v>43</v>
      </c>
      <c r="I19" s="649" t="s">
        <v>37</v>
      </c>
      <c r="J19" s="683" t="s">
        <v>38</v>
      </c>
      <c r="K19" s="649" t="s">
        <v>39</v>
      </c>
      <c r="L19" s="683" t="s">
        <v>162</v>
      </c>
      <c r="M19" s="649" t="s">
        <v>163</v>
      </c>
      <c r="N19" s="683" t="s">
        <v>164</v>
      </c>
      <c r="O19" s="649" t="s">
        <v>41</v>
      </c>
      <c r="Q19" s="622"/>
      <c r="R19" s="464"/>
      <c r="S19" s="464"/>
      <c r="T19" s="464"/>
      <c r="U19" s="464"/>
      <c r="V19" s="622"/>
      <c r="W19" s="622"/>
      <c r="X19" s="622"/>
      <c r="Y19" s="622"/>
      <c r="Z19" s="622"/>
      <c r="AA19" s="622"/>
      <c r="AB19" s="622"/>
      <c r="AC19" s="622"/>
      <c r="AD19" s="622"/>
    </row>
    <row r="20" spans="2:30" ht="30" customHeight="1" x14ac:dyDescent="0.3">
      <c r="B20" s="680">
        <v>12</v>
      </c>
      <c r="C20" s="633">
        <f>C17</f>
        <v>702.48400000000004</v>
      </c>
      <c r="D20" s="634">
        <f>D17</f>
        <v>727.9100000000002</v>
      </c>
      <c r="E20" s="633">
        <f>E17</f>
        <v>2946.7799999999997</v>
      </c>
      <c r="F20" s="635">
        <f>F17</f>
        <v>21156</v>
      </c>
      <c r="G20" s="636"/>
      <c r="H20" s="637">
        <f>H17</f>
        <v>15.2545</v>
      </c>
      <c r="I20" s="638">
        <f>I17</f>
        <v>1317.0620000000001</v>
      </c>
      <c r="J20" s="639">
        <f>J17</f>
        <v>7609.84</v>
      </c>
      <c r="K20" s="638">
        <f>K17</f>
        <v>4923.6649999999991</v>
      </c>
      <c r="L20" s="639">
        <f>L17</f>
        <v>9971.9500000000007</v>
      </c>
      <c r="M20" s="638">
        <f>M17</f>
        <v>14989.66</v>
      </c>
      <c r="N20" s="639">
        <f>N17</f>
        <v>2917.0700000000006</v>
      </c>
      <c r="O20" s="638">
        <f>O17</f>
        <v>769.44600000000003</v>
      </c>
      <c r="Q20" s="622"/>
      <c r="R20" s="622"/>
      <c r="S20" s="622"/>
      <c r="T20" s="622"/>
      <c r="U20" s="622"/>
      <c r="V20" s="622"/>
      <c r="W20" s="622"/>
      <c r="X20" s="622"/>
      <c r="Y20" s="622"/>
      <c r="Z20" s="622"/>
      <c r="AA20" s="622"/>
      <c r="AB20" s="622"/>
      <c r="AC20" s="622"/>
      <c r="AD20" s="622"/>
    </row>
    <row r="21" spans="2:30" ht="30" customHeight="1" thickBot="1" x14ac:dyDescent="0.35">
      <c r="B21" s="632" t="s">
        <v>166</v>
      </c>
      <c r="C21" s="640">
        <f>C20/B20</f>
        <v>58.540333333333336</v>
      </c>
      <c r="D21" s="641">
        <f>D20/B20</f>
        <v>60.659166666666685</v>
      </c>
      <c r="E21" s="640">
        <f>E20/B20</f>
        <v>245.56499999999997</v>
      </c>
      <c r="F21" s="642">
        <f>F20/B20</f>
        <v>1763</v>
      </c>
      <c r="G21" s="636"/>
      <c r="H21" s="643">
        <f>H20/B20</f>
        <v>1.2712083333333333</v>
      </c>
      <c r="I21" s="644">
        <f>I20/B20</f>
        <v>109.75516666666668</v>
      </c>
      <c r="J21" s="645">
        <f>J20/B20</f>
        <v>634.15333333333331</v>
      </c>
      <c r="K21" s="644">
        <f>K20/B20</f>
        <v>410.30541666666659</v>
      </c>
      <c r="L21" s="645">
        <f>L20/B20</f>
        <v>830.99583333333339</v>
      </c>
      <c r="M21" s="644">
        <f>M20/B20</f>
        <v>1249.1383333333333</v>
      </c>
      <c r="N21" s="645">
        <f>N20/B20</f>
        <v>243.08916666666673</v>
      </c>
      <c r="O21" s="644">
        <f>O20/B20</f>
        <v>64.120500000000007</v>
      </c>
      <c r="Q21" s="622"/>
      <c r="R21" s="622"/>
      <c r="S21" s="622"/>
      <c r="T21" s="622"/>
      <c r="U21" s="622"/>
      <c r="V21" s="622"/>
      <c r="W21" s="622"/>
      <c r="X21" s="622"/>
      <c r="Y21" s="622"/>
      <c r="Z21" s="622"/>
      <c r="AA21" s="622"/>
      <c r="AB21" s="622"/>
      <c r="AC21" s="622"/>
      <c r="AD21" s="622"/>
    </row>
    <row r="22" spans="2:30" ht="30" customHeight="1" thickBot="1" x14ac:dyDescent="0.35">
      <c r="B22" s="681"/>
      <c r="C22" s="646">
        <f>E21/C21</f>
        <v>4.1948001662671315</v>
      </c>
      <c r="D22" s="647">
        <f>E21/D21</f>
        <v>4.0482751988569996</v>
      </c>
      <c r="E22" s="648"/>
      <c r="F22" s="648"/>
      <c r="G22" s="636"/>
      <c r="H22" s="636"/>
      <c r="I22" s="636"/>
      <c r="J22" s="636"/>
      <c r="K22" s="636"/>
      <c r="L22" s="649">
        <v>1</v>
      </c>
      <c r="M22" s="650">
        <f>M21/L21</f>
        <v>1.5031824267069127</v>
      </c>
      <c r="N22" s="636"/>
      <c r="O22" s="636"/>
      <c r="Q22" s="622"/>
      <c r="R22" s="622"/>
      <c r="S22" s="622"/>
      <c r="T22" s="622"/>
      <c r="U22" s="622"/>
      <c r="V22" s="622"/>
      <c r="W22" s="622"/>
      <c r="X22" s="622"/>
      <c r="Y22" s="622"/>
      <c r="Z22" s="622"/>
      <c r="AA22" s="622"/>
      <c r="AB22" s="622"/>
      <c r="AC22" s="622"/>
      <c r="AD22" s="622"/>
    </row>
    <row r="23" spans="2:30" ht="30" customHeight="1" thickBot="1" x14ac:dyDescent="0.35">
      <c r="B23" s="681"/>
      <c r="C23" s="651"/>
      <c r="D23" s="651"/>
      <c r="E23" s="648"/>
      <c r="F23" s="648"/>
      <c r="G23" s="636"/>
      <c r="H23" s="636"/>
      <c r="I23" s="636"/>
      <c r="J23" s="636"/>
      <c r="K23" s="636"/>
      <c r="L23" s="652"/>
      <c r="M23" s="653"/>
      <c r="N23" s="636"/>
      <c r="O23" s="636"/>
      <c r="Q23" s="622"/>
      <c r="R23" s="622"/>
      <c r="S23" s="622"/>
      <c r="T23" s="622"/>
      <c r="U23" s="622"/>
      <c r="V23" s="622"/>
      <c r="W23" s="622"/>
      <c r="X23" s="622"/>
      <c r="Y23" s="622"/>
      <c r="Z23" s="622"/>
      <c r="AA23" s="622"/>
      <c r="AB23" s="622"/>
      <c r="AC23" s="622"/>
      <c r="AD23" s="622"/>
    </row>
    <row r="24" spans="2:30" ht="30" customHeight="1" thickBot="1" x14ac:dyDescent="0.35">
      <c r="B24" s="670" t="s">
        <v>23</v>
      </c>
      <c r="C24" s="646">
        <f>C21</f>
        <v>58.540333333333336</v>
      </c>
      <c r="D24" s="654">
        <f>C22</f>
        <v>4.1948001662671315</v>
      </c>
      <c r="E24" s="655">
        <f>F21</f>
        <v>1763</v>
      </c>
      <c r="F24" s="656">
        <v>100</v>
      </c>
      <c r="G24" s="657">
        <f>C24*D24/E24*F24</f>
        <v>13.928814520703344</v>
      </c>
      <c r="H24" s="636"/>
      <c r="I24" s="636"/>
      <c r="J24" s="636"/>
      <c r="K24" s="636"/>
      <c r="L24" s="636"/>
      <c r="M24" s="636"/>
      <c r="N24" s="636"/>
      <c r="O24" s="636"/>
      <c r="Q24" s="464"/>
      <c r="R24" s="622"/>
      <c r="S24" s="622"/>
      <c r="T24" s="622"/>
      <c r="U24" s="622"/>
      <c r="V24" s="622"/>
      <c r="W24" s="622"/>
      <c r="X24" s="622"/>
      <c r="Y24" s="622"/>
      <c r="Z24" s="622"/>
      <c r="AA24" s="622"/>
      <c r="AB24" s="622"/>
      <c r="AC24" s="622"/>
      <c r="AD24" s="622"/>
    </row>
    <row r="25" spans="2:30" ht="30" customHeight="1" thickBot="1" x14ac:dyDescent="0.35">
      <c r="B25" s="670" t="s">
        <v>24</v>
      </c>
      <c r="C25" s="646">
        <f>D21</f>
        <v>60.659166666666685</v>
      </c>
      <c r="D25" s="658">
        <f>D22</f>
        <v>4.0482751988569996</v>
      </c>
      <c r="E25" s="655">
        <f>F21</f>
        <v>1763</v>
      </c>
      <c r="F25" s="656">
        <v>100</v>
      </c>
      <c r="G25" s="646">
        <f>C25*D25/E25*F25</f>
        <v>13.928814520703344</v>
      </c>
      <c r="H25" s="636"/>
      <c r="I25" s="636"/>
      <c r="J25" s="636"/>
      <c r="K25" s="636"/>
      <c r="L25" s="636"/>
      <c r="M25" s="636"/>
      <c r="N25" s="636"/>
      <c r="O25" s="636"/>
      <c r="Q25" s="464"/>
      <c r="R25" s="622"/>
      <c r="S25" s="622"/>
      <c r="T25" s="622"/>
      <c r="U25" s="622"/>
      <c r="V25" s="622"/>
      <c r="W25" s="622"/>
      <c r="X25" s="622"/>
      <c r="Y25" s="622"/>
      <c r="Z25" s="622"/>
      <c r="AA25" s="622"/>
      <c r="AB25" s="622"/>
      <c r="AC25" s="622"/>
      <c r="AD25" s="622"/>
    </row>
    <row r="26" spans="2:30" ht="30" customHeight="1" thickBot="1" x14ac:dyDescent="0.35">
      <c r="B26" s="670" t="s">
        <v>167</v>
      </c>
      <c r="C26" s="659">
        <f>E21</f>
        <v>245.56499999999997</v>
      </c>
      <c r="D26" s="660">
        <v>9</v>
      </c>
      <c r="E26" s="661">
        <f>F21</f>
        <v>1763</v>
      </c>
      <c r="F26" s="662">
        <v>100</v>
      </c>
      <c r="G26" s="663">
        <f>C26*D26/E26*F26</f>
        <v>125.3593306863301</v>
      </c>
      <c r="H26" s="636"/>
      <c r="I26" s="636"/>
      <c r="J26" s="636"/>
      <c r="K26" s="636"/>
      <c r="L26" s="636"/>
      <c r="M26" s="636"/>
      <c r="N26" s="636"/>
      <c r="O26" s="636"/>
      <c r="Q26" s="464"/>
      <c r="R26" s="622"/>
      <c r="S26" s="622"/>
      <c r="T26" s="622"/>
      <c r="U26" s="622"/>
      <c r="V26" s="622"/>
      <c r="W26" s="622"/>
      <c r="X26" s="622"/>
      <c r="Y26" s="622"/>
      <c r="Z26" s="622"/>
      <c r="AA26" s="622"/>
      <c r="AB26" s="622"/>
      <c r="AC26" s="622"/>
      <c r="AD26" s="622"/>
    </row>
    <row r="27" spans="2:30" ht="30" customHeight="1" thickBot="1" x14ac:dyDescent="0.35">
      <c r="C27" s="664"/>
      <c r="D27" s="664"/>
      <c r="E27" s="664"/>
      <c r="F27" s="664"/>
      <c r="G27" s="664"/>
      <c r="H27" s="664"/>
      <c r="I27" s="664"/>
      <c r="J27" s="664"/>
      <c r="K27" s="664"/>
      <c r="L27" s="664"/>
      <c r="M27" s="664"/>
      <c r="N27" s="664"/>
      <c r="O27" s="664"/>
    </row>
    <row r="28" spans="2:30" ht="30" customHeight="1" thickBot="1" x14ac:dyDescent="0.35">
      <c r="D28" s="667" t="s">
        <v>169</v>
      </c>
      <c r="E28" s="668"/>
      <c r="F28" s="668"/>
      <c r="G28" s="669"/>
      <c r="H28" s="669"/>
    </row>
    <row r="29" spans="2:30" ht="30" customHeight="1" thickBot="1" x14ac:dyDescent="0.35">
      <c r="B29" s="670" t="s">
        <v>155</v>
      </c>
      <c r="C29" s="671" t="s">
        <v>157</v>
      </c>
      <c r="D29" s="668"/>
      <c r="E29" s="669"/>
      <c r="F29" s="668" t="s">
        <v>168</v>
      </c>
      <c r="G29" s="649" t="s">
        <v>159</v>
      </c>
      <c r="H29" s="667"/>
      <c r="I29" s="668" t="s">
        <v>160</v>
      </c>
      <c r="J29" s="668"/>
      <c r="K29" s="669"/>
      <c r="L29" s="668" t="s">
        <v>161</v>
      </c>
      <c r="M29" s="668"/>
      <c r="N29" s="668"/>
      <c r="O29" s="669"/>
    </row>
    <row r="30" spans="2:30" ht="30" customHeight="1" thickBot="1" x14ac:dyDescent="0.35">
      <c r="B30" s="673" t="s">
        <v>156</v>
      </c>
      <c r="C30" s="670" t="s">
        <v>23</v>
      </c>
      <c r="D30" s="674" t="s">
        <v>24</v>
      </c>
      <c r="E30" s="675" t="s">
        <v>167</v>
      </c>
      <c r="F30" s="676" t="s">
        <v>158</v>
      </c>
      <c r="G30" s="673"/>
      <c r="H30" s="677" t="s">
        <v>43</v>
      </c>
      <c r="I30" s="649" t="s">
        <v>37</v>
      </c>
      <c r="J30" s="652" t="s">
        <v>38</v>
      </c>
      <c r="K30" s="649" t="s">
        <v>39</v>
      </c>
      <c r="L30" s="684" t="s">
        <v>162</v>
      </c>
      <c r="M30" s="685" t="s">
        <v>163</v>
      </c>
      <c r="N30" s="652" t="s">
        <v>164</v>
      </c>
      <c r="O30" s="649" t="s">
        <v>41</v>
      </c>
    </row>
    <row r="31" spans="2:30" ht="30" customHeight="1" thickBot="1" x14ac:dyDescent="0.35">
      <c r="B31" s="613">
        <v>1</v>
      </c>
      <c r="C31" s="610">
        <v>77.900000000000006</v>
      </c>
      <c r="D31" s="611">
        <v>78.08</v>
      </c>
      <c r="E31" s="612">
        <v>287.70999999999998</v>
      </c>
      <c r="F31" s="613">
        <v>2034.9</v>
      </c>
      <c r="G31" s="614">
        <v>0.75</v>
      </c>
      <c r="H31" s="610">
        <v>1.7350000000000001</v>
      </c>
      <c r="I31" s="615">
        <v>75.7</v>
      </c>
      <c r="J31" s="615">
        <v>271.18</v>
      </c>
      <c r="K31" s="616">
        <v>2031.87</v>
      </c>
      <c r="L31" s="617">
        <v>1081.72</v>
      </c>
      <c r="M31" s="611">
        <v>1396.26</v>
      </c>
      <c r="N31" s="615">
        <v>262.2</v>
      </c>
      <c r="O31" s="618">
        <v>17.218</v>
      </c>
    </row>
    <row r="32" spans="2:30" ht="30" customHeight="1" thickBot="1" x14ac:dyDescent="0.35">
      <c r="B32" s="680">
        <v>2</v>
      </c>
      <c r="C32" s="619">
        <v>60.84</v>
      </c>
      <c r="D32" s="620">
        <v>73.22</v>
      </c>
      <c r="E32" s="621">
        <v>287.91000000000003</v>
      </c>
      <c r="F32" s="680">
        <v>2034.89</v>
      </c>
      <c r="G32" s="614">
        <v>0.75</v>
      </c>
      <c r="H32" s="619">
        <v>2.5870000000000002</v>
      </c>
      <c r="I32" s="622">
        <v>193.09</v>
      </c>
      <c r="J32" s="622">
        <v>168.12</v>
      </c>
      <c r="K32" s="623">
        <v>1268.5</v>
      </c>
      <c r="L32" s="624">
        <v>928.62</v>
      </c>
      <c r="M32" s="620">
        <v>1346.2</v>
      </c>
      <c r="N32" s="622">
        <v>266.63</v>
      </c>
      <c r="O32" s="625">
        <v>194.22</v>
      </c>
    </row>
    <row r="33" spans="2:15" ht="30" customHeight="1" thickBot="1" x14ac:dyDescent="0.35">
      <c r="B33" s="680">
        <v>3</v>
      </c>
      <c r="C33" s="619">
        <v>69.95</v>
      </c>
      <c r="D33" s="620">
        <v>66.91</v>
      </c>
      <c r="E33" s="621">
        <v>255.73</v>
      </c>
      <c r="F33" s="680">
        <v>2034.9</v>
      </c>
      <c r="G33" s="614">
        <v>0.75</v>
      </c>
      <c r="H33" s="619">
        <v>0.67049999999999998</v>
      </c>
      <c r="I33" s="622">
        <v>187.46</v>
      </c>
      <c r="J33" s="622">
        <v>471.74</v>
      </c>
      <c r="K33" s="623">
        <v>108.68</v>
      </c>
      <c r="L33" s="624">
        <v>824.15</v>
      </c>
      <c r="M33" s="620">
        <v>1301.078</v>
      </c>
      <c r="N33" s="622">
        <v>226.93</v>
      </c>
      <c r="O33" s="625">
        <v>72.72</v>
      </c>
    </row>
    <row r="34" spans="2:15" ht="30" customHeight="1" thickBot="1" x14ac:dyDescent="0.35">
      <c r="B34" s="680">
        <v>4</v>
      </c>
      <c r="C34" s="619">
        <v>57.88</v>
      </c>
      <c r="D34" s="620">
        <v>70.069000000000003</v>
      </c>
      <c r="E34" s="621">
        <v>258.81</v>
      </c>
      <c r="F34" s="680">
        <v>2034.76</v>
      </c>
      <c r="G34" s="614">
        <v>0.75</v>
      </c>
      <c r="H34" s="619">
        <v>1.0105</v>
      </c>
      <c r="I34" s="622">
        <v>67.674999999999997</v>
      </c>
      <c r="J34" s="622">
        <v>176.78</v>
      </c>
      <c r="K34" s="623">
        <v>54.472000000000001</v>
      </c>
      <c r="L34" s="624">
        <v>945.62</v>
      </c>
      <c r="M34" s="620">
        <v>1438.73</v>
      </c>
      <c r="N34" s="622">
        <v>290.45999999999998</v>
      </c>
      <c r="O34" s="625">
        <v>30.43</v>
      </c>
    </row>
    <row r="35" spans="2:15" ht="30" customHeight="1" thickBot="1" x14ac:dyDescent="0.35">
      <c r="B35" s="680">
        <v>5</v>
      </c>
      <c r="C35" s="619">
        <v>63.02</v>
      </c>
      <c r="D35" s="620">
        <v>67.260000000000005</v>
      </c>
      <c r="E35" s="621">
        <v>267.64999999999998</v>
      </c>
      <c r="F35" s="680">
        <v>2034.84</v>
      </c>
      <c r="G35" s="614">
        <v>0.75</v>
      </c>
      <c r="H35" s="619">
        <v>2.2509999999999999</v>
      </c>
      <c r="I35" s="622">
        <v>87.96</v>
      </c>
      <c r="J35" s="622">
        <v>146.07</v>
      </c>
      <c r="K35" s="623">
        <v>231.62</v>
      </c>
      <c r="L35" s="624">
        <v>890.87</v>
      </c>
      <c r="M35" s="620">
        <v>1379.81</v>
      </c>
      <c r="N35" s="622">
        <v>315.60000000000002</v>
      </c>
      <c r="O35" s="625">
        <v>117.52</v>
      </c>
    </row>
    <row r="36" spans="2:15" ht="30" customHeight="1" thickBot="1" x14ac:dyDescent="0.35">
      <c r="B36" s="680">
        <v>6</v>
      </c>
      <c r="C36" s="619">
        <v>77.180000000000007</v>
      </c>
      <c r="D36" s="620">
        <v>52.54</v>
      </c>
      <c r="E36" s="621">
        <v>289.32</v>
      </c>
      <c r="F36" s="680">
        <v>2034.89</v>
      </c>
      <c r="G36" s="614">
        <v>0.75</v>
      </c>
      <c r="H36" s="619">
        <v>1.32</v>
      </c>
      <c r="I36" s="622">
        <v>111.6</v>
      </c>
      <c r="J36" s="622">
        <v>6238.9</v>
      </c>
      <c r="K36" s="623">
        <v>907.61</v>
      </c>
      <c r="L36" s="624">
        <v>846.62</v>
      </c>
      <c r="M36" s="620">
        <v>1375.81</v>
      </c>
      <c r="N36" s="622">
        <v>437.23</v>
      </c>
      <c r="O36" s="625">
        <v>104.46</v>
      </c>
    </row>
    <row r="37" spans="2:15" ht="30" customHeight="1" thickBot="1" x14ac:dyDescent="0.35">
      <c r="B37" s="680">
        <v>7</v>
      </c>
      <c r="C37" s="619">
        <v>66.23</v>
      </c>
      <c r="D37" s="620">
        <v>79.28</v>
      </c>
      <c r="E37" s="621">
        <v>391.07</v>
      </c>
      <c r="F37" s="680">
        <v>2034.9</v>
      </c>
      <c r="G37" s="614">
        <v>0.75</v>
      </c>
      <c r="H37" s="619">
        <v>0.92</v>
      </c>
      <c r="I37" s="622">
        <v>127.46</v>
      </c>
      <c r="J37" s="622">
        <v>174.06</v>
      </c>
      <c r="K37" s="623">
        <v>36.225000000000001</v>
      </c>
      <c r="L37" s="624">
        <v>850.92</v>
      </c>
      <c r="M37" s="620">
        <v>1190.6500000000001</v>
      </c>
      <c r="N37" s="622">
        <v>290.08</v>
      </c>
      <c r="O37" s="625">
        <v>80.055000000000007</v>
      </c>
    </row>
    <row r="38" spans="2:15" ht="30" customHeight="1" thickBot="1" x14ac:dyDescent="0.35">
      <c r="B38" s="680">
        <v>8</v>
      </c>
      <c r="C38" s="619">
        <v>64.959999999999994</v>
      </c>
      <c r="D38" s="620">
        <v>67.569999999999993</v>
      </c>
      <c r="E38" s="621">
        <v>318.04000000000002</v>
      </c>
      <c r="F38" s="680">
        <v>2034.93</v>
      </c>
      <c r="G38" s="614">
        <v>0.75</v>
      </c>
      <c r="H38" s="619">
        <v>0.88100000000000001</v>
      </c>
      <c r="I38" s="622">
        <v>158.82</v>
      </c>
      <c r="J38" s="622">
        <v>137.06</v>
      </c>
      <c r="K38" s="623">
        <v>635.80999999999995</v>
      </c>
      <c r="L38" s="624">
        <v>830.32</v>
      </c>
      <c r="M38" s="620">
        <v>1372.3</v>
      </c>
      <c r="N38" s="622">
        <v>272.75</v>
      </c>
      <c r="O38" s="625">
        <v>17.73</v>
      </c>
    </row>
    <row r="39" spans="2:15" ht="30" customHeight="1" thickBot="1" x14ac:dyDescent="0.35">
      <c r="B39" s="680">
        <v>9</v>
      </c>
      <c r="C39" s="619">
        <v>68.17</v>
      </c>
      <c r="D39" s="620">
        <v>68.05</v>
      </c>
      <c r="E39" s="621">
        <v>259.48</v>
      </c>
      <c r="F39" s="680">
        <v>2034.95</v>
      </c>
      <c r="G39" s="614">
        <v>0.75</v>
      </c>
      <c r="H39" s="619">
        <v>0.70099999999999996</v>
      </c>
      <c r="I39" s="622">
        <v>25.93</v>
      </c>
      <c r="J39" s="622">
        <v>190.65</v>
      </c>
      <c r="K39" s="623">
        <v>111.3</v>
      </c>
      <c r="L39" s="624">
        <v>962.92</v>
      </c>
      <c r="M39" s="620">
        <v>1340.28</v>
      </c>
      <c r="N39" s="622">
        <v>260.02999999999997</v>
      </c>
      <c r="O39" s="625">
        <v>18.690000000000001</v>
      </c>
    </row>
    <row r="40" spans="2:15" ht="30" customHeight="1" thickBot="1" x14ac:dyDescent="0.35">
      <c r="B40" s="680">
        <v>10</v>
      </c>
      <c r="C40" s="619">
        <v>62.08</v>
      </c>
      <c r="D40" s="620">
        <v>69.39</v>
      </c>
      <c r="E40" s="621">
        <v>311.92</v>
      </c>
      <c r="F40" s="680">
        <v>2034.92</v>
      </c>
      <c r="G40" s="614">
        <v>0.75</v>
      </c>
      <c r="H40" s="619">
        <v>0.373</v>
      </c>
      <c r="I40" s="622">
        <v>76.489999999999995</v>
      </c>
      <c r="J40" s="622">
        <v>222.9</v>
      </c>
      <c r="K40" s="623">
        <v>35.44</v>
      </c>
      <c r="L40" s="624">
        <v>818.83</v>
      </c>
      <c r="M40" s="620">
        <v>1365.5</v>
      </c>
      <c r="N40" s="622">
        <v>290</v>
      </c>
      <c r="O40" s="625">
        <v>74.28</v>
      </c>
    </row>
    <row r="41" spans="2:15" ht="30" customHeight="1" thickBot="1" x14ac:dyDescent="0.35">
      <c r="B41" s="680">
        <v>11</v>
      </c>
      <c r="C41" s="619">
        <v>60.97</v>
      </c>
      <c r="D41" s="620">
        <v>69.849999999999994</v>
      </c>
      <c r="E41" s="621">
        <v>280.41000000000003</v>
      </c>
      <c r="F41" s="680">
        <v>2034.85</v>
      </c>
      <c r="G41" s="614">
        <v>0.75</v>
      </c>
      <c r="H41" s="619">
        <v>2.2429999999999999</v>
      </c>
      <c r="I41" s="622">
        <v>103.01</v>
      </c>
      <c r="J41" s="622">
        <v>464.8</v>
      </c>
      <c r="K41" s="623">
        <v>8.0299999999999994</v>
      </c>
      <c r="L41" s="624">
        <v>1010.35</v>
      </c>
      <c r="M41" s="620">
        <v>1307.42</v>
      </c>
      <c r="N41" s="622">
        <v>263.10000000000002</v>
      </c>
      <c r="O41" s="625">
        <v>74.39</v>
      </c>
    </row>
    <row r="42" spans="2:15" ht="30" customHeight="1" thickBot="1" x14ac:dyDescent="0.35">
      <c r="B42" s="680">
        <v>12</v>
      </c>
      <c r="C42" s="619">
        <v>86.43</v>
      </c>
      <c r="D42" s="620">
        <v>78.12</v>
      </c>
      <c r="E42" s="621">
        <v>393.16</v>
      </c>
      <c r="F42" s="680">
        <v>2035</v>
      </c>
      <c r="G42" s="614">
        <v>0.75</v>
      </c>
      <c r="H42" s="619">
        <v>2.008</v>
      </c>
      <c r="I42" s="622">
        <v>143.53</v>
      </c>
      <c r="J42" s="622">
        <v>221.56</v>
      </c>
      <c r="K42" s="623">
        <v>97.44</v>
      </c>
      <c r="L42" s="624">
        <v>809.35</v>
      </c>
      <c r="M42" s="620">
        <v>1386.56</v>
      </c>
      <c r="N42" s="622">
        <v>256.33999999999997</v>
      </c>
      <c r="O42" s="625">
        <v>36.966000000000001</v>
      </c>
    </row>
    <row r="43" spans="2:15" ht="30" customHeight="1" x14ac:dyDescent="0.3">
      <c r="B43" s="629"/>
      <c r="C43" s="626">
        <f>SUM(C31:C42)</f>
        <v>815.61000000000013</v>
      </c>
      <c r="D43" s="627">
        <f>SUM(D31:D42)</f>
        <v>840.33900000000006</v>
      </c>
      <c r="E43" s="628">
        <f>SUM(E31:E42)</f>
        <v>3601.2099999999996</v>
      </c>
      <c r="F43" s="629">
        <f>SUM(F31:F42)</f>
        <v>24418.729999999996</v>
      </c>
      <c r="G43" s="686">
        <f>G42</f>
        <v>0.75</v>
      </c>
      <c r="H43" s="626">
        <f t="shared" ref="H43:O43" si="1">SUM(H31:H42)</f>
        <v>16.7</v>
      </c>
      <c r="I43" s="627">
        <f t="shared" si="1"/>
        <v>1358.7250000000001</v>
      </c>
      <c r="J43" s="627">
        <f t="shared" si="1"/>
        <v>8883.8199999999979</v>
      </c>
      <c r="K43" s="628">
        <f t="shared" si="1"/>
        <v>5526.9969999999994</v>
      </c>
      <c r="L43" s="626">
        <f t="shared" si="1"/>
        <v>10800.29</v>
      </c>
      <c r="M43" s="627">
        <f t="shared" si="1"/>
        <v>16200.597999999998</v>
      </c>
      <c r="N43" s="627">
        <f t="shared" si="1"/>
        <v>3431.35</v>
      </c>
      <c r="O43" s="630">
        <f t="shared" si="1"/>
        <v>838.67900000000009</v>
      </c>
    </row>
    <row r="44" spans="2:15" ht="30" customHeight="1" thickBot="1" x14ac:dyDescent="0.35">
      <c r="B44" s="681"/>
      <c r="C44" s="681"/>
      <c r="D44" s="681"/>
      <c r="E44" s="681"/>
      <c r="F44" s="681"/>
      <c r="G44" s="681"/>
      <c r="H44" s="681"/>
      <c r="I44" s="681"/>
      <c r="J44" s="681"/>
      <c r="K44" s="681"/>
      <c r="L44" s="681"/>
      <c r="M44" s="681"/>
      <c r="N44" s="681"/>
      <c r="O44" s="681"/>
    </row>
    <row r="45" spans="2:15" ht="30" customHeight="1" thickBot="1" x14ac:dyDescent="0.35">
      <c r="B45" s="613" t="s">
        <v>165</v>
      </c>
      <c r="C45" s="670" t="s">
        <v>23</v>
      </c>
      <c r="D45" s="668" t="s">
        <v>24</v>
      </c>
      <c r="E45" s="670" t="s">
        <v>167</v>
      </c>
      <c r="F45" s="670" t="s">
        <v>158</v>
      </c>
      <c r="G45" s="681"/>
      <c r="H45" s="682" t="s">
        <v>43</v>
      </c>
      <c r="I45" s="649" t="s">
        <v>37</v>
      </c>
      <c r="J45" s="683" t="s">
        <v>38</v>
      </c>
      <c r="K45" s="649" t="s">
        <v>39</v>
      </c>
      <c r="L45" s="683" t="s">
        <v>162</v>
      </c>
      <c r="M45" s="649" t="s">
        <v>163</v>
      </c>
      <c r="N45" s="683" t="s">
        <v>164</v>
      </c>
      <c r="O45" s="649" t="s">
        <v>41</v>
      </c>
    </row>
    <row r="46" spans="2:15" ht="30" customHeight="1" x14ac:dyDescent="0.3">
      <c r="B46" s="680">
        <v>12</v>
      </c>
      <c r="C46" s="687">
        <f>C43</f>
        <v>815.61000000000013</v>
      </c>
      <c r="D46" s="688">
        <f>D43</f>
        <v>840.33900000000006</v>
      </c>
      <c r="E46" s="687">
        <f>E43</f>
        <v>3601.2099999999996</v>
      </c>
      <c r="F46" s="689">
        <f>F43</f>
        <v>24418.729999999996</v>
      </c>
      <c r="G46" s="690"/>
      <c r="H46" s="691">
        <f>H43</f>
        <v>16.7</v>
      </c>
      <c r="I46" s="692">
        <f>I43</f>
        <v>1358.7250000000001</v>
      </c>
      <c r="J46" s="693">
        <f>J43</f>
        <v>8883.8199999999979</v>
      </c>
      <c r="K46" s="692">
        <f>K43</f>
        <v>5526.9969999999994</v>
      </c>
      <c r="L46" s="694">
        <f>L43</f>
        <v>10800.29</v>
      </c>
      <c r="M46" s="695">
        <f>M43</f>
        <v>16200.597999999998</v>
      </c>
      <c r="N46" s="693">
        <f>N43</f>
        <v>3431.35</v>
      </c>
      <c r="O46" s="692">
        <f>O43</f>
        <v>838.67900000000009</v>
      </c>
    </row>
    <row r="47" spans="2:15" ht="30" customHeight="1" thickBot="1" x14ac:dyDescent="0.35">
      <c r="B47" s="632" t="s">
        <v>166</v>
      </c>
      <c r="C47" s="644">
        <f>C46/B46</f>
        <v>67.967500000000015</v>
      </c>
      <c r="D47" s="645">
        <f>D46/B46</f>
        <v>70.02825</v>
      </c>
      <c r="E47" s="644">
        <f>E46/B46</f>
        <v>300.1008333333333</v>
      </c>
      <c r="F47" s="696">
        <f>F46/B46</f>
        <v>2034.8941666666663</v>
      </c>
      <c r="G47" s="690"/>
      <c r="H47" s="643">
        <f>H46/B46</f>
        <v>1.3916666666666666</v>
      </c>
      <c r="I47" s="644">
        <f>I46/B46</f>
        <v>113.22708333333334</v>
      </c>
      <c r="J47" s="645">
        <f>J46/B46</f>
        <v>740.31833333333316</v>
      </c>
      <c r="K47" s="644">
        <f>K46/B46</f>
        <v>460.58308333333326</v>
      </c>
      <c r="L47" s="645">
        <f>L46/B46</f>
        <v>900.0241666666667</v>
      </c>
      <c r="M47" s="644">
        <f>M46/B46</f>
        <v>1350.0498333333333</v>
      </c>
      <c r="N47" s="645">
        <f>N46/B46</f>
        <v>285.94583333333333</v>
      </c>
      <c r="O47" s="644">
        <f>O46/B46</f>
        <v>69.889916666666679</v>
      </c>
    </row>
    <row r="48" spans="2:15" ht="30" customHeight="1" thickBot="1" x14ac:dyDescent="0.35">
      <c r="B48" s="681"/>
      <c r="C48" s="697">
        <f>E46/C46</f>
        <v>4.4153578303355756</v>
      </c>
      <c r="D48" s="650">
        <f>E46/D46</f>
        <v>4.2854252866997715</v>
      </c>
      <c r="E48" s="690"/>
      <c r="F48" s="690"/>
      <c r="G48" s="690"/>
      <c r="H48" s="690"/>
      <c r="I48" s="690"/>
      <c r="J48" s="690"/>
      <c r="K48" s="690"/>
      <c r="L48" s="697">
        <v>1</v>
      </c>
      <c r="M48" s="650">
        <f>M47/L47</f>
        <v>1.5000150921873392</v>
      </c>
      <c r="N48" s="690"/>
      <c r="O48" s="690"/>
    </row>
    <row r="49" spans="2:15" ht="30" customHeight="1" thickBot="1" x14ac:dyDescent="0.35">
      <c r="B49" s="681"/>
      <c r="C49" s="681"/>
      <c r="D49" s="681"/>
      <c r="E49" s="681"/>
      <c r="F49" s="681"/>
      <c r="G49" s="681"/>
      <c r="H49" s="681"/>
      <c r="I49" s="681"/>
      <c r="J49" s="681"/>
      <c r="K49" s="681"/>
      <c r="L49" s="681"/>
      <c r="M49" s="681"/>
      <c r="N49" s="681"/>
      <c r="O49" s="681"/>
    </row>
    <row r="50" spans="2:15" ht="30" customHeight="1" thickBot="1" x14ac:dyDescent="0.35">
      <c r="B50" s="670" t="s">
        <v>23</v>
      </c>
      <c r="C50" s="698">
        <f>C47</f>
        <v>67.967500000000015</v>
      </c>
      <c r="D50" s="699">
        <f>C48</f>
        <v>4.4153578303355756</v>
      </c>
      <c r="E50" s="698">
        <f>F47</f>
        <v>2034.8941666666663</v>
      </c>
      <c r="F50" s="700">
        <v>100</v>
      </c>
      <c r="G50" s="698">
        <f>C50*D50/E50*F50</f>
        <v>14.747736675904113</v>
      </c>
      <c r="H50" s="681"/>
      <c r="I50" s="681"/>
      <c r="J50" s="681"/>
      <c r="K50" s="681"/>
      <c r="L50" s="681"/>
      <c r="M50" s="681"/>
      <c r="N50" s="681"/>
      <c r="O50" s="681"/>
    </row>
    <row r="51" spans="2:15" ht="30" customHeight="1" thickBot="1" x14ac:dyDescent="0.35">
      <c r="B51" s="670" t="s">
        <v>24</v>
      </c>
      <c r="C51" s="697">
        <f>D47</f>
        <v>70.02825</v>
      </c>
      <c r="D51" s="701">
        <f>D48</f>
        <v>4.2854252866997715</v>
      </c>
      <c r="E51" s="698">
        <f>F47</f>
        <v>2034.8941666666663</v>
      </c>
      <c r="F51" s="700">
        <v>100</v>
      </c>
      <c r="G51" s="698">
        <f>C51*D51/E51*F51</f>
        <v>14.747736675904113</v>
      </c>
      <c r="H51" s="681"/>
      <c r="I51" s="681"/>
      <c r="J51" s="681"/>
      <c r="K51" s="681"/>
      <c r="L51" s="681"/>
      <c r="M51" s="681"/>
      <c r="N51" s="681"/>
      <c r="O51" s="681"/>
    </row>
    <row r="52" spans="2:15" ht="30" customHeight="1" thickBot="1" x14ac:dyDescent="0.35">
      <c r="B52" s="670" t="s">
        <v>167</v>
      </c>
      <c r="C52" s="702">
        <f>E47</f>
        <v>300.1008333333333</v>
      </c>
      <c r="D52" s="631">
        <v>9</v>
      </c>
      <c r="E52" s="697">
        <f>F47</f>
        <v>2034.8941666666663</v>
      </c>
      <c r="F52" s="703">
        <v>100</v>
      </c>
      <c r="G52" s="646">
        <f t="shared" ref="G52" si="2">C52*D52/E52*F52</f>
        <v>132.72963008313704</v>
      </c>
      <c r="H52" s="681"/>
      <c r="I52" s="681"/>
      <c r="J52" s="681"/>
      <c r="K52" s="681"/>
      <c r="L52" s="681"/>
      <c r="M52" s="681"/>
      <c r="N52" s="681"/>
      <c r="O52" s="681"/>
    </row>
  </sheetData>
  <pageMargins left="0.7" right="0.7" top="0.75" bottom="0.75" header="0.3" footer="0.3"/>
  <pageSetup paperSize="9" scale="27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R27" sqref="R27"/>
    </sheetView>
  </sheetViews>
  <sheetFormatPr defaultRowHeight="15" x14ac:dyDescent="0.25"/>
  <cols>
    <col min="5" max="5" width="24.7109375" customWidth="1"/>
    <col min="6" max="29" width="6.7109375" customWidth="1"/>
  </cols>
  <sheetData/>
  <pageMargins left="0.7" right="0.7" top="0.75" bottom="0.75" header="0.3" footer="0.3"/>
  <pageSetup paperSize="9" scale="52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33" sqref="R33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66"/>
    <pageSetUpPr fitToPage="1"/>
  </sheetPr>
  <dimension ref="B2:T60"/>
  <sheetViews>
    <sheetView topLeftCell="A49" zoomScale="75" zoomScaleNormal="75" workbookViewId="0">
      <selection activeCell="A25" sqref="A25:XFD25"/>
    </sheetView>
  </sheetViews>
  <sheetFormatPr defaultRowHeight="15" x14ac:dyDescent="0.25"/>
  <cols>
    <col min="5" max="5" width="32" customWidth="1"/>
    <col min="10" max="10" width="12" bestFit="1" customWidth="1"/>
    <col min="11" max="11" width="10.5703125" customWidth="1"/>
    <col min="16" max="16" width="10.140625" customWidth="1"/>
    <col min="17" max="17" width="11.5703125" customWidth="1"/>
  </cols>
  <sheetData>
    <row r="2" spans="2:19" thickBot="1" x14ac:dyDescent="0.3"/>
    <row r="3" spans="2:19" ht="15.75" thickBot="1" x14ac:dyDescent="0.3">
      <c r="C3" s="54" t="s">
        <v>139</v>
      </c>
      <c r="D3" s="55"/>
      <c r="E3" s="55"/>
      <c r="F3" s="6"/>
      <c r="G3" s="56"/>
      <c r="H3" s="56"/>
      <c r="I3" s="56"/>
      <c r="J3" s="57"/>
      <c r="K3" s="57"/>
      <c r="L3" s="58"/>
      <c r="M3" s="56"/>
      <c r="N3" s="56"/>
      <c r="O3" s="56"/>
      <c r="P3" s="58"/>
      <c r="Q3" s="56"/>
      <c r="R3" s="56"/>
      <c r="S3" s="59"/>
    </row>
    <row r="4" spans="2:19" ht="19.5" thickBot="1" x14ac:dyDescent="0.3">
      <c r="C4" s="175" t="s">
        <v>140</v>
      </c>
      <c r="D4" s="60"/>
      <c r="E4" s="60"/>
      <c r="F4" s="61" t="s">
        <v>21</v>
      </c>
      <c r="G4" s="62"/>
      <c r="H4" s="63" t="s">
        <v>26</v>
      </c>
      <c r="I4" s="64"/>
      <c r="J4" s="65" t="s">
        <v>27</v>
      </c>
      <c r="K4" s="65"/>
      <c r="L4" s="66"/>
      <c r="M4" s="64" t="s">
        <v>34</v>
      </c>
      <c r="N4" s="64"/>
      <c r="O4" s="64"/>
      <c r="P4" s="67" t="s">
        <v>33</v>
      </c>
      <c r="Q4" s="64"/>
      <c r="R4" s="64"/>
      <c r="S4" s="68"/>
    </row>
    <row r="5" spans="2:19" ht="19.5" thickBot="1" x14ac:dyDescent="0.3">
      <c r="C5" s="69" t="s">
        <v>51</v>
      </c>
      <c r="D5" s="70"/>
      <c r="E5" s="71"/>
      <c r="F5" s="72" t="s">
        <v>22</v>
      </c>
      <c r="G5" s="73" t="s">
        <v>23</v>
      </c>
      <c r="H5" s="74" t="s">
        <v>24</v>
      </c>
      <c r="I5" s="75" t="s">
        <v>25</v>
      </c>
      <c r="J5" s="72" t="s">
        <v>28</v>
      </c>
      <c r="K5" s="76"/>
      <c r="L5" s="77" t="s">
        <v>43</v>
      </c>
      <c r="M5" s="78" t="s">
        <v>37</v>
      </c>
      <c r="N5" s="78" t="s">
        <v>38</v>
      </c>
      <c r="O5" s="78" t="s">
        <v>39</v>
      </c>
      <c r="P5" s="77" t="s">
        <v>35</v>
      </c>
      <c r="Q5" s="78" t="s">
        <v>36</v>
      </c>
      <c r="R5" s="78" t="s">
        <v>42</v>
      </c>
      <c r="S5" s="79" t="s">
        <v>41</v>
      </c>
    </row>
    <row r="6" spans="2:19" ht="19.5" thickBot="1" x14ac:dyDescent="0.3">
      <c r="C6" s="80" t="s">
        <v>16</v>
      </c>
      <c r="D6" s="80"/>
      <c r="E6" s="81"/>
      <c r="F6" s="82"/>
      <c r="G6" s="83"/>
      <c r="H6" s="83"/>
      <c r="I6" s="83"/>
      <c r="J6" s="84"/>
      <c r="K6" s="84"/>
      <c r="L6" s="85"/>
      <c r="M6" s="83"/>
      <c r="N6" s="83"/>
      <c r="O6" s="83"/>
      <c r="P6" s="85"/>
      <c r="Q6" s="83"/>
      <c r="R6" s="83"/>
      <c r="S6" s="86"/>
    </row>
    <row r="7" spans="2:19" ht="19.5" thickBot="1" x14ac:dyDescent="0.3">
      <c r="C7" s="87" t="s">
        <v>8</v>
      </c>
      <c r="D7" s="88"/>
      <c r="E7" s="89"/>
      <c r="F7" s="90"/>
      <c r="G7" s="91"/>
      <c r="H7" s="91"/>
      <c r="I7" s="91"/>
      <c r="J7" s="93"/>
      <c r="K7" s="202"/>
      <c r="L7" s="91"/>
      <c r="M7" s="91"/>
      <c r="N7" s="91"/>
      <c r="O7" s="91"/>
      <c r="P7" s="93"/>
      <c r="Q7" s="91"/>
      <c r="R7" s="91"/>
      <c r="S7" s="94"/>
    </row>
    <row r="8" spans="2:19" ht="18.75" x14ac:dyDescent="0.3">
      <c r="B8">
        <v>222</v>
      </c>
      <c r="C8" s="2" t="s">
        <v>59</v>
      </c>
      <c r="D8" s="1"/>
      <c r="E8" s="9"/>
      <c r="F8" s="12">
        <v>150</v>
      </c>
      <c r="G8" s="13">
        <v>15.29</v>
      </c>
      <c r="H8" s="14">
        <v>13.94</v>
      </c>
      <c r="I8" s="15">
        <v>61.34</v>
      </c>
      <c r="J8" s="12">
        <v>257.05</v>
      </c>
      <c r="K8" s="16"/>
      <c r="L8" s="17">
        <v>0.13300000000000001</v>
      </c>
      <c r="M8" s="14">
        <v>0.44</v>
      </c>
      <c r="N8" s="14">
        <v>133.03</v>
      </c>
      <c r="O8" s="15">
        <v>1.76</v>
      </c>
      <c r="P8" s="17">
        <v>288.23</v>
      </c>
      <c r="Q8" s="14">
        <v>416.76</v>
      </c>
      <c r="R8" s="14">
        <v>48.77</v>
      </c>
      <c r="S8" s="18">
        <v>1.99</v>
      </c>
    </row>
    <row r="9" spans="2:19" ht="18.75" x14ac:dyDescent="0.3">
      <c r="C9" s="7" t="s">
        <v>15</v>
      </c>
      <c r="D9" s="8"/>
      <c r="E9" s="8"/>
      <c r="F9" s="12">
        <v>20</v>
      </c>
      <c r="G9" s="13">
        <v>1.42</v>
      </c>
      <c r="H9" s="14">
        <v>1</v>
      </c>
      <c r="I9" s="15">
        <v>11.04</v>
      </c>
      <c r="J9" s="12">
        <v>58.84</v>
      </c>
      <c r="K9" s="16"/>
      <c r="L9" s="17">
        <v>0.01</v>
      </c>
      <c r="M9" s="14">
        <v>0.2</v>
      </c>
      <c r="N9" s="14">
        <v>5</v>
      </c>
      <c r="O9" s="15">
        <v>0.02</v>
      </c>
      <c r="P9" s="17">
        <v>63.4</v>
      </c>
      <c r="Q9" s="14">
        <v>45.8</v>
      </c>
      <c r="R9" s="14">
        <v>6.8</v>
      </c>
      <c r="S9" s="18">
        <v>0.04</v>
      </c>
    </row>
    <row r="10" spans="2:19" ht="18.75" x14ac:dyDescent="0.3">
      <c r="B10">
        <v>386</v>
      </c>
      <c r="C10" s="2" t="s">
        <v>48</v>
      </c>
      <c r="D10" s="9"/>
      <c r="E10" s="8"/>
      <c r="F10" s="12">
        <v>200</v>
      </c>
      <c r="G10" s="13">
        <v>8.48</v>
      </c>
      <c r="H10" s="14">
        <v>3.008</v>
      </c>
      <c r="I10" s="15">
        <v>11.808</v>
      </c>
      <c r="J10" s="221">
        <v>107.008</v>
      </c>
      <c r="K10" s="23"/>
      <c r="L10" s="17">
        <v>6.4000000000000001E-2</v>
      </c>
      <c r="M10" s="14">
        <v>1.2</v>
      </c>
      <c r="N10" s="14">
        <v>20</v>
      </c>
      <c r="O10" s="15"/>
      <c r="P10" s="17">
        <v>248</v>
      </c>
      <c r="Q10" s="14">
        <v>190</v>
      </c>
      <c r="R10" s="14">
        <v>30</v>
      </c>
      <c r="S10" s="18">
        <v>0.21</v>
      </c>
    </row>
    <row r="11" spans="2:19" ht="18.75" x14ac:dyDescent="0.3">
      <c r="B11">
        <v>376</v>
      </c>
      <c r="C11" s="2" t="s">
        <v>178</v>
      </c>
      <c r="D11" s="9"/>
      <c r="E11" s="8"/>
      <c r="F11" s="41">
        <v>200</v>
      </c>
      <c r="G11" s="42">
        <v>0.51</v>
      </c>
      <c r="H11" s="43">
        <v>0.04</v>
      </c>
      <c r="I11" s="44">
        <v>9.4700000000000006</v>
      </c>
      <c r="J11" s="41">
        <v>71.290000000000006</v>
      </c>
      <c r="K11" s="72"/>
      <c r="L11" s="45">
        <v>0.02</v>
      </c>
      <c r="M11" s="43">
        <v>59.4</v>
      </c>
      <c r="N11" s="43"/>
      <c r="O11" s="44">
        <v>0.2</v>
      </c>
      <c r="P11" s="45">
        <v>23.4</v>
      </c>
      <c r="Q11" s="43">
        <v>23.4</v>
      </c>
      <c r="R11" s="43">
        <v>17</v>
      </c>
      <c r="S11" s="46">
        <v>60.3</v>
      </c>
    </row>
    <row r="12" spans="2:19" ht="19.5" thickBot="1" x14ac:dyDescent="0.3">
      <c r="C12" s="105" t="s">
        <v>1</v>
      </c>
      <c r="D12" s="106"/>
      <c r="E12" s="106"/>
      <c r="F12" s="41">
        <v>40</v>
      </c>
      <c r="G12" s="42">
        <v>3.16</v>
      </c>
      <c r="H12" s="43">
        <v>0.4</v>
      </c>
      <c r="I12" s="44">
        <v>19.32</v>
      </c>
      <c r="J12" s="201">
        <v>93.52</v>
      </c>
      <c r="K12" s="102"/>
      <c r="L12" s="99">
        <v>0.04</v>
      </c>
      <c r="M12" s="100"/>
      <c r="N12" s="100"/>
      <c r="O12" s="101">
        <v>0.52</v>
      </c>
      <c r="P12" s="103">
        <v>9.1999999999999993</v>
      </c>
      <c r="Q12" s="100">
        <v>34.799999999999997</v>
      </c>
      <c r="R12" s="100">
        <v>13.2</v>
      </c>
      <c r="S12" s="104">
        <v>0.44</v>
      </c>
    </row>
    <row r="13" spans="2:19" ht="19.5" thickBot="1" x14ac:dyDescent="0.3">
      <c r="C13" s="107"/>
      <c r="D13" s="108"/>
      <c r="E13" s="108" t="s">
        <v>29</v>
      </c>
      <c r="F13" s="109"/>
      <c r="G13" s="110">
        <f>SUM(G8:G12)</f>
        <v>28.860000000000003</v>
      </c>
      <c r="H13" s="110">
        <f>SUM(H8:H12)</f>
        <v>18.387999999999998</v>
      </c>
      <c r="I13" s="110">
        <f>SUM(I8:I12)</f>
        <v>112.97799999999998</v>
      </c>
      <c r="J13" s="111">
        <f>SUM(J8:J12)</f>
        <v>587.70799999999997</v>
      </c>
      <c r="K13" s="112">
        <v>0.25</v>
      </c>
      <c r="L13" s="113">
        <f>SUM(L8:L12)</f>
        <v>0.26700000000000002</v>
      </c>
      <c r="M13" s="114">
        <f>SUM(M8:M12)</f>
        <v>61.239999999999995</v>
      </c>
      <c r="N13" s="114">
        <f>SUM(N8:N12)</f>
        <v>158.03</v>
      </c>
      <c r="O13" s="114">
        <f>SUM(O8:O12)</f>
        <v>2.5</v>
      </c>
      <c r="P13" s="113">
        <f>SUM(P8:P12)</f>
        <v>632.23</v>
      </c>
      <c r="Q13" s="114">
        <f>SUM(Q8:Q12)</f>
        <v>710.75999999999988</v>
      </c>
      <c r="R13" s="114">
        <f>SUM(R8:R12)</f>
        <v>115.77</v>
      </c>
      <c r="S13" s="115">
        <f>SUM(S8:S12)</f>
        <v>62.98</v>
      </c>
    </row>
    <row r="14" spans="2:19" ht="19.5" thickBot="1" x14ac:dyDescent="0.3">
      <c r="C14" s="87" t="s">
        <v>6</v>
      </c>
      <c r="D14" s="127"/>
      <c r="E14" s="89"/>
      <c r="F14" s="90"/>
      <c r="G14" s="5"/>
      <c r="H14" s="5"/>
      <c r="I14" s="5"/>
      <c r="J14" s="90"/>
      <c r="K14" s="128"/>
      <c r="L14" s="129"/>
      <c r="M14" s="5"/>
      <c r="N14" s="5"/>
      <c r="O14" s="5"/>
      <c r="P14" s="129"/>
      <c r="Q14" s="5"/>
      <c r="R14" s="5"/>
      <c r="S14" s="130"/>
    </row>
    <row r="15" spans="2:19" ht="18.75" x14ac:dyDescent="0.3">
      <c r="B15">
        <v>45</v>
      </c>
      <c r="C15" s="2" t="s">
        <v>171</v>
      </c>
      <c r="D15" s="1"/>
      <c r="E15" s="9"/>
      <c r="F15" s="12">
        <v>100</v>
      </c>
      <c r="G15" s="13">
        <v>1.33</v>
      </c>
      <c r="H15" s="14">
        <v>6.08</v>
      </c>
      <c r="I15" s="15">
        <v>8.52</v>
      </c>
      <c r="J15" s="12">
        <v>94.12</v>
      </c>
      <c r="K15" s="23"/>
      <c r="L15" s="17">
        <v>0.02</v>
      </c>
      <c r="M15" s="14">
        <v>24.43</v>
      </c>
      <c r="N15" s="14"/>
      <c r="O15" s="15">
        <v>2.31</v>
      </c>
      <c r="P15" s="17">
        <v>43</v>
      </c>
      <c r="Q15" s="14">
        <v>28.32</v>
      </c>
      <c r="R15" s="14">
        <v>16</v>
      </c>
      <c r="S15" s="18">
        <v>0.52</v>
      </c>
    </row>
    <row r="16" spans="2:19" ht="18.75" x14ac:dyDescent="0.25">
      <c r="B16">
        <v>84</v>
      </c>
      <c r="C16" s="95" t="s">
        <v>70</v>
      </c>
      <c r="D16" s="96"/>
      <c r="E16" s="97"/>
      <c r="F16" s="98">
        <v>200</v>
      </c>
      <c r="G16" s="99">
        <v>2.84</v>
      </c>
      <c r="H16" s="100">
        <v>4.09</v>
      </c>
      <c r="I16" s="101">
        <v>11.68</v>
      </c>
      <c r="J16" s="98">
        <v>102.2</v>
      </c>
      <c r="K16" s="72"/>
      <c r="L16" s="103">
        <v>6.5000000000000002E-2</v>
      </c>
      <c r="M16" s="100">
        <v>5.0250000000000004</v>
      </c>
      <c r="N16" s="100"/>
      <c r="O16" s="101">
        <v>974</v>
      </c>
      <c r="P16" s="103">
        <v>40.619999999999997</v>
      </c>
      <c r="Q16" s="100">
        <v>74.62</v>
      </c>
      <c r="R16" s="100">
        <v>25.83</v>
      </c>
      <c r="S16" s="104">
        <v>1.29</v>
      </c>
    </row>
    <row r="17" spans="2:20" ht="18.75" x14ac:dyDescent="0.25">
      <c r="B17">
        <v>265</v>
      </c>
      <c r="C17" s="38" t="s">
        <v>104</v>
      </c>
      <c r="D17" s="39"/>
      <c r="E17" s="40"/>
      <c r="F17" s="41">
        <v>170</v>
      </c>
      <c r="G17" s="42">
        <v>11.85</v>
      </c>
      <c r="H17" s="43">
        <v>14.42</v>
      </c>
      <c r="I17" s="44">
        <v>50.18</v>
      </c>
      <c r="J17" s="41">
        <v>414.86</v>
      </c>
      <c r="K17" s="72"/>
      <c r="L17" s="45">
        <v>6.8000000000000005E-2</v>
      </c>
      <c r="M17" s="43">
        <v>1.45</v>
      </c>
      <c r="N17" s="43"/>
      <c r="O17" s="44">
        <v>11.25</v>
      </c>
      <c r="P17" s="45">
        <v>74.62</v>
      </c>
      <c r="Q17" s="43">
        <v>388.53</v>
      </c>
      <c r="R17" s="43">
        <v>44.92</v>
      </c>
      <c r="S17" s="46">
        <v>2.0499999999999998</v>
      </c>
    </row>
    <row r="18" spans="2:20" ht="18.75" x14ac:dyDescent="0.3">
      <c r="B18">
        <v>389</v>
      </c>
      <c r="C18" s="10" t="s">
        <v>128</v>
      </c>
      <c r="D18" s="11"/>
      <c r="E18" s="26"/>
      <c r="F18" s="19">
        <v>200</v>
      </c>
      <c r="G18" s="20">
        <v>0.4</v>
      </c>
      <c r="H18" s="21">
        <v>0.27</v>
      </c>
      <c r="I18" s="22">
        <v>10.27</v>
      </c>
      <c r="J18" s="19">
        <v>72.8</v>
      </c>
      <c r="K18" s="23"/>
      <c r="L18" s="17">
        <v>0.01</v>
      </c>
      <c r="M18" s="14">
        <v>100</v>
      </c>
      <c r="N18" s="14"/>
      <c r="O18" s="15"/>
      <c r="P18" s="17">
        <v>7.73</v>
      </c>
      <c r="Q18" s="14">
        <v>2.13</v>
      </c>
      <c r="R18" s="14">
        <v>2.67</v>
      </c>
      <c r="S18" s="18">
        <v>0.53</v>
      </c>
    </row>
    <row r="19" spans="2:20" ht="18.75" x14ac:dyDescent="0.25">
      <c r="C19" s="38" t="s">
        <v>1</v>
      </c>
      <c r="D19" s="39"/>
      <c r="E19" s="41"/>
      <c r="F19" s="41">
        <v>40</v>
      </c>
      <c r="G19" s="42">
        <v>2.2400000000000002</v>
      </c>
      <c r="H19" s="43">
        <v>0.44</v>
      </c>
      <c r="I19" s="44">
        <v>19.760000000000002</v>
      </c>
      <c r="J19" s="41">
        <v>91.96</v>
      </c>
      <c r="K19" s="72"/>
      <c r="L19" s="45">
        <v>0.04</v>
      </c>
      <c r="M19" s="43"/>
      <c r="N19" s="43"/>
      <c r="O19" s="44">
        <v>0.36</v>
      </c>
      <c r="P19" s="45">
        <v>9.1999999999999993</v>
      </c>
      <c r="Q19" s="43">
        <v>42.4</v>
      </c>
      <c r="R19" s="43">
        <v>10</v>
      </c>
      <c r="S19" s="46">
        <v>1.24</v>
      </c>
    </row>
    <row r="20" spans="2:20" ht="19.5" thickBot="1" x14ac:dyDescent="0.3">
      <c r="C20" s="38" t="s">
        <v>46</v>
      </c>
      <c r="D20" s="39"/>
      <c r="E20" s="41"/>
      <c r="F20" s="41">
        <v>20</v>
      </c>
      <c r="G20" s="42">
        <v>1.58</v>
      </c>
      <c r="H20" s="43">
        <v>0.2</v>
      </c>
      <c r="I20" s="44">
        <v>9.66</v>
      </c>
      <c r="J20" s="41">
        <v>46.76</v>
      </c>
      <c r="K20" s="102"/>
      <c r="L20" s="103">
        <v>0.02</v>
      </c>
      <c r="M20" s="100"/>
      <c r="N20" s="100"/>
      <c r="O20" s="101">
        <v>0.26</v>
      </c>
      <c r="P20" s="103">
        <v>4.5999999999999996</v>
      </c>
      <c r="Q20" s="100">
        <v>17.399999999999999</v>
      </c>
      <c r="R20" s="100">
        <v>6.6</v>
      </c>
      <c r="S20" s="104">
        <v>0.22</v>
      </c>
    </row>
    <row r="21" spans="2:20" ht="19.5" thickBot="1" x14ac:dyDescent="0.3">
      <c r="C21" s="116"/>
      <c r="D21" s="117"/>
      <c r="E21" s="117" t="s">
        <v>29</v>
      </c>
      <c r="F21" s="118"/>
      <c r="G21" s="114">
        <f>SUM(G15:G20)</f>
        <v>20.239999999999995</v>
      </c>
      <c r="H21" s="114">
        <f>SUM(H15:H20)</f>
        <v>25.5</v>
      </c>
      <c r="I21" s="114">
        <f>SUM(I15:I20)</f>
        <v>110.07</v>
      </c>
      <c r="J21" s="119">
        <f>SUM(J15:J20)</f>
        <v>822.7</v>
      </c>
      <c r="K21" s="112">
        <v>0.35</v>
      </c>
      <c r="L21" s="113">
        <f>SUM(L15:L20)</f>
        <v>0.22300000000000003</v>
      </c>
      <c r="M21" s="114">
        <f>SUM(M15:M20)</f>
        <v>130.905</v>
      </c>
      <c r="N21" s="114">
        <f>SUM(N15:N20)</f>
        <v>0</v>
      </c>
      <c r="O21" s="114">
        <f>SUM(O15:O20)</f>
        <v>988.18</v>
      </c>
      <c r="P21" s="113">
        <f>SUM(P15:P20)</f>
        <v>179.76999999999998</v>
      </c>
      <c r="Q21" s="114">
        <f>SUM(Q15:Q20)</f>
        <v>553.4</v>
      </c>
      <c r="R21" s="114">
        <f>SUM(R15:R20)</f>
        <v>106.02</v>
      </c>
      <c r="S21" s="115">
        <f>SUM(S15:S20)</f>
        <v>5.85</v>
      </c>
    </row>
    <row r="22" spans="2:20" ht="19.5" thickBot="1" x14ac:dyDescent="0.3">
      <c r="C22" s="69" t="s">
        <v>7</v>
      </c>
      <c r="D22" s="127"/>
      <c r="E22" s="89"/>
      <c r="F22" s="132"/>
      <c r="G22" s="133"/>
      <c r="H22" s="133"/>
      <c r="I22" s="133"/>
      <c r="J22" s="132"/>
      <c r="K22" s="72"/>
      <c r="L22" s="134"/>
      <c r="M22" s="133"/>
      <c r="N22" s="133"/>
      <c r="O22" s="133"/>
      <c r="P22" s="134"/>
      <c r="Q22" s="133"/>
      <c r="R22" s="133"/>
      <c r="S22" s="135"/>
    </row>
    <row r="23" spans="2:20" ht="18.75" x14ac:dyDescent="0.3">
      <c r="B23">
        <v>541</v>
      </c>
      <c r="C23" s="3" t="s">
        <v>12</v>
      </c>
      <c r="D23" s="9"/>
      <c r="E23" s="8"/>
      <c r="F23" s="12">
        <v>90</v>
      </c>
      <c r="G23" s="13">
        <v>10.63</v>
      </c>
      <c r="H23" s="14">
        <v>18.010000000000002</v>
      </c>
      <c r="I23" s="15">
        <v>11.68</v>
      </c>
      <c r="J23" s="12">
        <v>311</v>
      </c>
      <c r="K23" s="23"/>
      <c r="L23" s="17">
        <v>1.77</v>
      </c>
      <c r="M23" s="14">
        <v>0.38</v>
      </c>
      <c r="N23" s="14">
        <v>1.1299999999999999</v>
      </c>
      <c r="O23" s="15">
        <v>234.24</v>
      </c>
      <c r="P23" s="17">
        <v>95.76</v>
      </c>
      <c r="Q23" s="14">
        <v>60.48</v>
      </c>
      <c r="R23" s="14">
        <v>24.24</v>
      </c>
      <c r="S23" s="18">
        <v>106.32</v>
      </c>
    </row>
    <row r="24" spans="2:20" ht="19.5" thickBot="1" x14ac:dyDescent="0.35">
      <c r="B24">
        <v>361</v>
      </c>
      <c r="C24" s="2" t="s">
        <v>170</v>
      </c>
      <c r="D24" s="9"/>
      <c r="E24" s="26"/>
      <c r="F24" s="19">
        <v>200</v>
      </c>
      <c r="G24" s="20">
        <v>7.0000000000000007E-2</v>
      </c>
      <c r="H24" s="21">
        <v>0.02</v>
      </c>
      <c r="I24" s="22">
        <v>15</v>
      </c>
      <c r="J24" s="19">
        <v>41.6</v>
      </c>
      <c r="K24" s="16"/>
      <c r="L24" s="17">
        <v>0</v>
      </c>
      <c r="M24" s="14">
        <v>0.03</v>
      </c>
      <c r="N24" s="14">
        <v>0</v>
      </c>
      <c r="O24" s="15">
        <v>0</v>
      </c>
      <c r="P24" s="17">
        <v>11.1</v>
      </c>
      <c r="Q24" s="14">
        <v>2.8</v>
      </c>
      <c r="R24" s="14">
        <v>1.4</v>
      </c>
      <c r="S24" s="18">
        <v>0.28000000000000003</v>
      </c>
    </row>
    <row r="25" spans="2:20" ht="19.5" thickBot="1" x14ac:dyDescent="0.3">
      <c r="C25" s="31"/>
      <c r="D25" s="32"/>
      <c r="E25" s="31" t="s">
        <v>29</v>
      </c>
      <c r="F25" s="33"/>
      <c r="G25" s="34">
        <f>SUM(G23:G24)</f>
        <v>10.700000000000001</v>
      </c>
      <c r="H25" s="34">
        <f>SUM(H23:H24)</f>
        <v>18.03</v>
      </c>
      <c r="I25" s="34">
        <f>SUM(I23:I24)</f>
        <v>26.68</v>
      </c>
      <c r="J25" s="33">
        <f>SUM(J23:J24)</f>
        <v>352.6</v>
      </c>
      <c r="K25" s="49">
        <v>0.15</v>
      </c>
      <c r="L25" s="36">
        <f>SUM(L23:L24)</f>
        <v>1.77</v>
      </c>
      <c r="M25" s="47">
        <f>SUM(M23:M24)</f>
        <v>0.41000000000000003</v>
      </c>
      <c r="N25" s="47">
        <f>SUM(N23:N24)</f>
        <v>1.1299999999999999</v>
      </c>
      <c r="O25" s="37"/>
      <c r="P25" s="36">
        <f>SUM(P23:P24)</f>
        <v>106.86</v>
      </c>
      <c r="Q25" s="47">
        <f>SUM(Q23:Q24)</f>
        <v>63.279999999999994</v>
      </c>
      <c r="R25" s="47">
        <f>SUM(R23:R24)</f>
        <v>25.639999999999997</v>
      </c>
      <c r="S25" s="48">
        <f>SUM(S23:S24)</f>
        <v>106.6</v>
      </c>
    </row>
    <row r="26" spans="2:20" ht="19.7" thickBot="1" x14ac:dyDescent="0.3">
      <c r="C26" s="31"/>
      <c r="D26" s="32"/>
      <c r="E26" s="32"/>
      <c r="F26" s="33"/>
      <c r="G26" s="34"/>
      <c r="H26" s="34"/>
      <c r="I26" s="34"/>
      <c r="J26" s="33"/>
      <c r="K26" s="35"/>
      <c r="L26" s="138"/>
      <c r="M26" s="139"/>
      <c r="N26" s="139"/>
      <c r="O26" s="37"/>
      <c r="P26" s="140"/>
      <c r="Q26" s="139"/>
      <c r="R26" s="139"/>
      <c r="S26" s="141"/>
    </row>
    <row r="27" spans="2:20" ht="19.5" thickBot="1" x14ac:dyDescent="0.3">
      <c r="C27" s="54"/>
      <c r="D27" s="55"/>
      <c r="E27" s="70" t="s">
        <v>52</v>
      </c>
      <c r="F27" s="120"/>
      <c r="G27" s="70">
        <f>G13+G21+G25</f>
        <v>59.8</v>
      </c>
      <c r="H27" s="70">
        <f>H13+H21+H25</f>
        <v>61.917999999999999</v>
      </c>
      <c r="I27" s="121">
        <f>I13+I21+I25</f>
        <v>249.72799999999998</v>
      </c>
      <c r="J27" s="122" t="s">
        <v>31</v>
      </c>
      <c r="K27" s="123" t="s">
        <v>32</v>
      </c>
      <c r="L27" s="124">
        <f>L13+L21+L25</f>
        <v>2.2600000000000002</v>
      </c>
      <c r="M27" s="125">
        <f>M13+M21+M25</f>
        <v>192.55499999999998</v>
      </c>
      <c r="N27" s="125">
        <f>N13+N21+N25</f>
        <v>159.16</v>
      </c>
      <c r="O27" s="125">
        <f>O13+O21+O25</f>
        <v>990.68</v>
      </c>
      <c r="P27" s="125">
        <f>P13+P21+P25</f>
        <v>918.86</v>
      </c>
      <c r="Q27" s="125">
        <f>Q13+Q21+Q25</f>
        <v>1327.4399999999998</v>
      </c>
      <c r="R27" s="125">
        <f>R13+R21+R25</f>
        <v>247.42999999999998</v>
      </c>
      <c r="S27" s="126">
        <f>S13+S21+S25</f>
        <v>175.43</v>
      </c>
      <c r="T27" s="222"/>
    </row>
    <row r="28" spans="2:20" ht="19.7" thickBot="1" x14ac:dyDescent="0.3">
      <c r="C28" s="142"/>
      <c r="D28" s="143"/>
      <c r="E28" s="143"/>
      <c r="F28" s="144"/>
      <c r="G28" s="145"/>
      <c r="H28" s="145"/>
      <c r="I28" s="145"/>
      <c r="J28" s="225">
        <f>J13+J21+J25</f>
        <v>1763.0079999999998</v>
      </c>
      <c r="K28" s="147">
        <f>K13+K21+K25</f>
        <v>0.75</v>
      </c>
      <c r="L28" s="148"/>
      <c r="M28" s="149"/>
      <c r="N28" s="149"/>
      <c r="O28" s="149"/>
      <c r="P28" s="149"/>
      <c r="Q28" s="149"/>
      <c r="R28" s="149"/>
      <c r="S28" s="150"/>
    </row>
    <row r="29" spans="2:20" thickBot="1" x14ac:dyDescent="0.3">
      <c r="C29" s="151"/>
      <c r="D29" s="152"/>
      <c r="E29" s="152"/>
      <c r="F29" s="153"/>
      <c r="G29" s="154"/>
      <c r="H29" s="154"/>
      <c r="I29" s="154"/>
      <c r="J29" s="155"/>
      <c r="K29" s="155"/>
      <c r="L29" s="156"/>
      <c r="M29" s="154"/>
      <c r="N29" s="154"/>
      <c r="O29" s="154"/>
      <c r="P29" s="156"/>
      <c r="Q29" s="154"/>
      <c r="R29" s="154"/>
      <c r="S29" s="157"/>
    </row>
    <row r="30" spans="2:20" ht="15.75" thickBot="1" x14ac:dyDescent="0.3">
      <c r="C30" s="54" t="s">
        <v>139</v>
      </c>
      <c r="D30" s="55"/>
      <c r="E30" s="55"/>
      <c r="F30" s="6"/>
      <c r="G30" s="56"/>
      <c r="H30" s="56"/>
      <c r="I30" s="56"/>
      <c r="J30" s="57"/>
      <c r="K30" s="57"/>
      <c r="L30" s="58"/>
      <c r="M30" s="56"/>
      <c r="N30" s="56"/>
      <c r="O30" s="56"/>
      <c r="P30" s="58"/>
      <c r="Q30" s="56"/>
      <c r="R30" s="56"/>
      <c r="S30" s="59"/>
    </row>
    <row r="31" spans="2:20" ht="19.5" thickBot="1" x14ac:dyDescent="0.3">
      <c r="C31" s="175" t="str">
        <f>C4</f>
        <v>День       :  2</v>
      </c>
      <c r="D31" s="60"/>
      <c r="E31" s="60"/>
      <c r="F31" s="158" t="s">
        <v>21</v>
      </c>
      <c r="G31" s="159"/>
      <c r="H31" s="160" t="s">
        <v>26</v>
      </c>
      <c r="I31" s="143"/>
      <c r="J31" s="161" t="s">
        <v>27</v>
      </c>
      <c r="K31" s="161"/>
      <c r="L31" s="142"/>
      <c r="M31" s="143" t="s">
        <v>34</v>
      </c>
      <c r="N31" s="143"/>
      <c r="O31" s="143"/>
      <c r="P31" s="162" t="s">
        <v>33</v>
      </c>
      <c r="Q31" s="143"/>
      <c r="R31" s="143"/>
      <c r="S31" s="195"/>
    </row>
    <row r="32" spans="2:20" ht="19.5" thickBot="1" x14ac:dyDescent="0.3">
      <c r="C32" s="69" t="s">
        <v>49</v>
      </c>
      <c r="D32" s="70"/>
      <c r="E32" s="71"/>
      <c r="F32" s="163" t="s">
        <v>22</v>
      </c>
      <c r="G32" s="59" t="s">
        <v>23</v>
      </c>
      <c r="H32" s="57" t="s">
        <v>24</v>
      </c>
      <c r="I32" s="58" t="s">
        <v>25</v>
      </c>
      <c r="J32" s="163" t="s">
        <v>28</v>
      </c>
      <c r="K32" s="164"/>
      <c r="L32" s="165" t="s">
        <v>43</v>
      </c>
      <c r="M32" s="166" t="s">
        <v>37</v>
      </c>
      <c r="N32" s="166" t="s">
        <v>38</v>
      </c>
      <c r="O32" s="166" t="s">
        <v>39</v>
      </c>
      <c r="P32" s="165" t="s">
        <v>35</v>
      </c>
      <c r="Q32" s="166" t="s">
        <v>36</v>
      </c>
      <c r="R32" s="166" t="s">
        <v>42</v>
      </c>
      <c r="S32" s="196" t="s">
        <v>41</v>
      </c>
    </row>
    <row r="33" spans="2:19" ht="19.7" thickBot="1" x14ac:dyDescent="0.3">
      <c r="C33" s="80" t="str">
        <f>C6</f>
        <v>Вторник</v>
      </c>
      <c r="D33" s="80"/>
      <c r="E33" s="81"/>
      <c r="F33" s="82"/>
      <c r="G33" s="83"/>
      <c r="H33" s="83"/>
      <c r="I33" s="83"/>
      <c r="J33" s="84"/>
      <c r="K33" s="84"/>
      <c r="L33" s="85"/>
      <c r="M33" s="83"/>
      <c r="N33" s="83"/>
      <c r="O33" s="83"/>
      <c r="P33" s="85"/>
      <c r="Q33" s="83"/>
      <c r="R33" s="83"/>
      <c r="S33" s="86"/>
    </row>
    <row r="34" spans="2:19" ht="19.5" thickBot="1" x14ac:dyDescent="0.3">
      <c r="C34" s="87" t="s">
        <v>8</v>
      </c>
      <c r="D34" s="88"/>
      <c r="E34" s="89"/>
      <c r="F34" s="90"/>
      <c r="G34" s="91"/>
      <c r="H34" s="91"/>
      <c r="I34" s="91"/>
      <c r="J34" s="92"/>
      <c r="K34" s="92"/>
      <c r="L34" s="93"/>
      <c r="M34" s="91"/>
      <c r="N34" s="91"/>
      <c r="O34" s="91"/>
      <c r="P34" s="93"/>
      <c r="Q34" s="91"/>
      <c r="R34" s="91"/>
      <c r="S34" s="94"/>
    </row>
    <row r="35" spans="2:19" ht="18.75" x14ac:dyDescent="0.3">
      <c r="B35">
        <v>222</v>
      </c>
      <c r="C35" s="2" t="s">
        <v>59</v>
      </c>
      <c r="D35" s="1"/>
      <c r="E35" s="9"/>
      <c r="F35" s="12">
        <v>180</v>
      </c>
      <c r="G35" s="13">
        <v>15.87</v>
      </c>
      <c r="H35" s="14">
        <v>14.36</v>
      </c>
      <c r="I35" s="15">
        <v>80.930000000000007</v>
      </c>
      <c r="J35" s="12">
        <v>324.33999999999997</v>
      </c>
      <c r="K35" s="16"/>
      <c r="L35" s="17">
        <v>9.1999999999999998E-2</v>
      </c>
      <c r="M35" s="14">
        <v>0.31</v>
      </c>
      <c r="N35" s="14">
        <v>141.80000000000001</v>
      </c>
      <c r="O35" s="15">
        <v>1.22</v>
      </c>
      <c r="P35" s="17">
        <v>198.9</v>
      </c>
      <c r="Q35" s="14">
        <v>287.64</v>
      </c>
      <c r="R35" s="14">
        <v>33.659999999999997</v>
      </c>
      <c r="S35" s="18">
        <v>1.38</v>
      </c>
    </row>
    <row r="36" spans="2:19" ht="18.75" x14ac:dyDescent="0.3">
      <c r="C36" s="7" t="s">
        <v>15</v>
      </c>
      <c r="D36" s="8"/>
      <c r="E36" s="8"/>
      <c r="F36" s="12">
        <v>20</v>
      </c>
      <c r="G36" s="13">
        <v>1.42</v>
      </c>
      <c r="H36" s="14">
        <v>1</v>
      </c>
      <c r="I36" s="15">
        <v>11.04</v>
      </c>
      <c r="J36" s="12">
        <v>58.84</v>
      </c>
      <c r="K36" s="16"/>
      <c r="L36" s="17">
        <v>0.01</v>
      </c>
      <c r="M36" s="14">
        <v>0.2</v>
      </c>
      <c r="N36" s="14">
        <v>5</v>
      </c>
      <c r="O36" s="15">
        <v>0.02</v>
      </c>
      <c r="P36" s="17">
        <v>63.4</v>
      </c>
      <c r="Q36" s="14">
        <v>45.8</v>
      </c>
      <c r="R36" s="14">
        <v>6.8</v>
      </c>
      <c r="S36" s="18">
        <v>0.04</v>
      </c>
    </row>
    <row r="37" spans="2:19" ht="18.75" x14ac:dyDescent="0.3">
      <c r="B37">
        <v>386</v>
      </c>
      <c r="C37" s="2" t="s">
        <v>48</v>
      </c>
      <c r="D37" s="9"/>
      <c r="E37" s="8"/>
      <c r="F37" s="12">
        <v>200</v>
      </c>
      <c r="G37" s="13">
        <v>8.48</v>
      </c>
      <c r="H37" s="14">
        <v>3.008</v>
      </c>
      <c r="I37" s="15">
        <v>11.808</v>
      </c>
      <c r="J37" s="221">
        <v>107.008</v>
      </c>
      <c r="K37" s="23"/>
      <c r="L37" s="17">
        <v>6.4000000000000001E-2</v>
      </c>
      <c r="M37" s="14">
        <v>1.2</v>
      </c>
      <c r="N37" s="14">
        <v>20</v>
      </c>
      <c r="O37" s="15"/>
      <c r="P37" s="17">
        <v>248</v>
      </c>
      <c r="Q37" s="14">
        <v>190</v>
      </c>
      <c r="R37" s="14">
        <v>30</v>
      </c>
      <c r="S37" s="18">
        <v>0.21</v>
      </c>
    </row>
    <row r="38" spans="2:19" ht="18.75" x14ac:dyDescent="0.3">
      <c r="B38" s="234">
        <v>376</v>
      </c>
      <c r="C38" s="2" t="s">
        <v>178</v>
      </c>
      <c r="D38" s="9"/>
      <c r="E38" s="8"/>
      <c r="F38" s="41">
        <v>200</v>
      </c>
      <c r="G38" s="42">
        <v>0.51</v>
      </c>
      <c r="H38" s="43">
        <v>0.04</v>
      </c>
      <c r="I38" s="44">
        <v>9.4700000000000006</v>
      </c>
      <c r="J38" s="41">
        <v>71.209999999999994</v>
      </c>
      <c r="K38" s="72"/>
      <c r="L38" s="45">
        <v>0.02</v>
      </c>
      <c r="M38" s="43">
        <v>59.4</v>
      </c>
      <c r="N38" s="43"/>
      <c r="O38" s="44">
        <v>0.2</v>
      </c>
      <c r="P38" s="45">
        <v>23.4</v>
      </c>
      <c r="Q38" s="43">
        <v>23.4</v>
      </c>
      <c r="R38" s="43">
        <v>17</v>
      </c>
      <c r="S38" s="46">
        <v>60.3</v>
      </c>
    </row>
    <row r="39" spans="2:19" ht="18.75" x14ac:dyDescent="0.3">
      <c r="C39" s="2" t="s">
        <v>1</v>
      </c>
      <c r="D39" s="9"/>
      <c r="E39" s="26"/>
      <c r="F39" s="19">
        <v>50</v>
      </c>
      <c r="G39" s="20">
        <v>3.95</v>
      </c>
      <c r="H39" s="21">
        <v>0.5</v>
      </c>
      <c r="I39" s="22">
        <v>24.15</v>
      </c>
      <c r="J39" s="19">
        <v>116.9</v>
      </c>
      <c r="K39" s="16"/>
      <c r="L39" s="24">
        <v>0.05</v>
      </c>
      <c r="M39" s="21"/>
      <c r="N39" s="21"/>
      <c r="O39" s="22">
        <v>0.65</v>
      </c>
      <c r="P39" s="24">
        <v>11.5</v>
      </c>
      <c r="Q39" s="21">
        <v>43.5</v>
      </c>
      <c r="R39" s="21">
        <v>16.5</v>
      </c>
      <c r="S39" s="25">
        <v>0.55000000000000004</v>
      </c>
    </row>
    <row r="40" spans="2:19" ht="19.149999999999999" x14ac:dyDescent="0.35">
      <c r="C40" s="2"/>
      <c r="D40" s="9"/>
      <c r="E40" s="26"/>
      <c r="F40" s="19"/>
      <c r="G40" s="20"/>
      <c r="H40" s="21"/>
      <c r="I40" s="22"/>
      <c r="J40" s="19"/>
      <c r="K40" s="16"/>
      <c r="L40" s="24"/>
      <c r="M40" s="21"/>
      <c r="N40" s="21"/>
      <c r="O40" s="22"/>
      <c r="P40" s="24"/>
      <c r="Q40" s="21"/>
      <c r="R40" s="21"/>
      <c r="S40" s="25"/>
    </row>
    <row r="41" spans="2:19" ht="19.7" thickBot="1" x14ac:dyDescent="0.3">
      <c r="C41" s="38"/>
      <c r="D41" s="39"/>
      <c r="E41" s="40"/>
      <c r="F41" s="41"/>
      <c r="G41" s="42"/>
      <c r="H41" s="43"/>
      <c r="I41" s="44"/>
      <c r="J41" s="41"/>
      <c r="K41" s="102"/>
      <c r="L41" s="45"/>
      <c r="M41" s="43"/>
      <c r="N41" s="43"/>
      <c r="O41" s="44"/>
      <c r="P41" s="45"/>
      <c r="Q41" s="43"/>
      <c r="R41" s="43"/>
      <c r="S41" s="46"/>
    </row>
    <row r="42" spans="2:19" ht="19.5" thickBot="1" x14ac:dyDescent="0.3">
      <c r="C42" s="107"/>
      <c r="D42" s="108"/>
      <c r="E42" s="108" t="s">
        <v>29</v>
      </c>
      <c r="F42" s="109"/>
      <c r="G42" s="110">
        <f>SUM(G35:G41)</f>
        <v>30.23</v>
      </c>
      <c r="H42" s="110">
        <f>SUM(H35:H41)</f>
        <v>18.907999999999998</v>
      </c>
      <c r="I42" s="110">
        <f>SUM(I35:I41)</f>
        <v>137.398</v>
      </c>
      <c r="J42" s="111">
        <f>SUM(J35:J41)</f>
        <v>678.29799999999989</v>
      </c>
      <c r="K42" s="112">
        <v>0.25</v>
      </c>
      <c r="L42" s="113">
        <f t="shared" ref="L42:S42" si="0">SUM(L35:L41)</f>
        <v>0.23599999999999999</v>
      </c>
      <c r="M42" s="114">
        <f t="shared" si="0"/>
        <v>61.11</v>
      </c>
      <c r="N42" s="114">
        <f t="shared" si="0"/>
        <v>166.8</v>
      </c>
      <c r="O42" s="114">
        <f t="shared" si="0"/>
        <v>2.09</v>
      </c>
      <c r="P42" s="113">
        <f t="shared" si="0"/>
        <v>545.20000000000005</v>
      </c>
      <c r="Q42" s="114">
        <f t="shared" si="0"/>
        <v>590.34</v>
      </c>
      <c r="R42" s="114">
        <f t="shared" si="0"/>
        <v>103.96</v>
      </c>
      <c r="S42" s="115">
        <f t="shared" si="0"/>
        <v>62.48</v>
      </c>
    </row>
    <row r="43" spans="2:19" ht="19.5" thickBot="1" x14ac:dyDescent="0.3">
      <c r="C43" s="87" t="s">
        <v>6</v>
      </c>
      <c r="D43" s="127"/>
      <c r="E43" s="89"/>
      <c r="F43" s="90"/>
      <c r="G43" s="5"/>
      <c r="H43" s="5"/>
      <c r="I43" s="5"/>
      <c r="J43" s="90"/>
      <c r="K43" s="128"/>
      <c r="L43" s="129"/>
      <c r="M43" s="5"/>
      <c r="N43" s="5"/>
      <c r="O43" s="5"/>
      <c r="P43" s="129"/>
      <c r="Q43" s="5"/>
      <c r="R43" s="5"/>
      <c r="S43" s="130"/>
    </row>
    <row r="44" spans="2:19" ht="18.75" x14ac:dyDescent="0.3">
      <c r="B44">
        <v>45</v>
      </c>
      <c r="C44" s="2" t="s">
        <v>171</v>
      </c>
      <c r="D44" s="1"/>
      <c r="E44" s="9"/>
      <c r="F44" s="12">
        <v>100</v>
      </c>
      <c r="G44" s="13">
        <v>1.33</v>
      </c>
      <c r="H44" s="14">
        <v>6.08</v>
      </c>
      <c r="I44" s="15">
        <v>8.52</v>
      </c>
      <c r="J44" s="12">
        <v>94.12</v>
      </c>
      <c r="K44" s="23"/>
      <c r="L44" s="17">
        <v>0.02</v>
      </c>
      <c r="M44" s="14">
        <v>24.43</v>
      </c>
      <c r="N44" s="14"/>
      <c r="O44" s="15">
        <v>2.31</v>
      </c>
      <c r="P44" s="17">
        <v>43</v>
      </c>
      <c r="Q44" s="14">
        <v>28.32</v>
      </c>
      <c r="R44" s="14">
        <v>16</v>
      </c>
      <c r="S44" s="18">
        <v>0.52</v>
      </c>
    </row>
    <row r="45" spans="2:19" ht="18.75" x14ac:dyDescent="0.25">
      <c r="B45">
        <v>84</v>
      </c>
      <c r="C45" s="95" t="s">
        <v>70</v>
      </c>
      <c r="D45" s="96"/>
      <c r="E45" s="97"/>
      <c r="F45" s="98">
        <v>200</v>
      </c>
      <c r="G45" s="99">
        <v>2.84</v>
      </c>
      <c r="H45" s="100">
        <v>4.09</v>
      </c>
      <c r="I45" s="101">
        <v>11.68</v>
      </c>
      <c r="J45" s="98">
        <v>102.2</v>
      </c>
      <c r="K45" s="72"/>
      <c r="L45" s="103">
        <v>6.5000000000000002E-2</v>
      </c>
      <c r="M45" s="100">
        <v>5.0250000000000004</v>
      </c>
      <c r="N45" s="100"/>
      <c r="O45" s="101">
        <v>974</v>
      </c>
      <c r="P45" s="103">
        <v>40.619999999999997</v>
      </c>
      <c r="Q45" s="100">
        <v>74.62</v>
      </c>
      <c r="R45" s="100">
        <v>25.83</v>
      </c>
      <c r="S45" s="104">
        <v>1.29</v>
      </c>
    </row>
    <row r="46" spans="2:19" ht="18.75" x14ac:dyDescent="0.25">
      <c r="B46">
        <v>265</v>
      </c>
      <c r="C46" s="38" t="s">
        <v>104</v>
      </c>
      <c r="D46" s="39"/>
      <c r="E46" s="40"/>
      <c r="F46" s="41">
        <v>190</v>
      </c>
      <c r="G46" s="42">
        <v>12.36</v>
      </c>
      <c r="H46" s="43">
        <v>21.51</v>
      </c>
      <c r="I46" s="44">
        <v>57.29</v>
      </c>
      <c r="J46" s="41">
        <v>472.4</v>
      </c>
      <c r="K46" s="72"/>
      <c r="L46" s="45">
        <v>9.6000000000000002E-2</v>
      </c>
      <c r="M46" s="43">
        <v>2.0499999999999998</v>
      </c>
      <c r="N46" s="43"/>
      <c r="O46" s="44">
        <v>15.9</v>
      </c>
      <c r="P46" s="45">
        <v>148.55000000000001</v>
      </c>
      <c r="Q46" s="43">
        <v>487.73</v>
      </c>
      <c r="R46" s="43">
        <v>63.6</v>
      </c>
      <c r="S46" s="46">
        <v>2.9</v>
      </c>
    </row>
    <row r="47" spans="2:19" ht="18.75" x14ac:dyDescent="0.3">
      <c r="B47" s="234">
        <v>389</v>
      </c>
      <c r="C47" s="10" t="s">
        <v>128</v>
      </c>
      <c r="D47" s="11"/>
      <c r="E47" s="26"/>
      <c r="F47" s="19">
        <v>200</v>
      </c>
      <c r="G47" s="20">
        <v>0.4</v>
      </c>
      <c r="H47" s="21">
        <v>0.27</v>
      </c>
      <c r="I47" s="22">
        <v>0.27</v>
      </c>
      <c r="J47" s="19">
        <v>72.8</v>
      </c>
      <c r="K47" s="23"/>
      <c r="L47" s="17">
        <v>0.01</v>
      </c>
      <c r="M47" s="14">
        <v>100</v>
      </c>
      <c r="N47" s="14"/>
      <c r="O47" s="15"/>
      <c r="P47" s="17">
        <v>7.73</v>
      </c>
      <c r="Q47" s="14">
        <v>2.13</v>
      </c>
      <c r="R47" s="14">
        <v>2.67</v>
      </c>
      <c r="S47" s="18">
        <v>0.53</v>
      </c>
    </row>
    <row r="48" spans="2:19" ht="18.75" x14ac:dyDescent="0.3">
      <c r="C48" s="10" t="s">
        <v>46</v>
      </c>
      <c r="D48" s="11"/>
      <c r="E48" s="26"/>
      <c r="F48" s="19">
        <v>60</v>
      </c>
      <c r="G48" s="20">
        <v>3.36</v>
      </c>
      <c r="H48" s="21">
        <v>0.66</v>
      </c>
      <c r="I48" s="22">
        <v>29.64</v>
      </c>
      <c r="J48" s="19">
        <v>137.94</v>
      </c>
      <c r="K48" s="23"/>
      <c r="L48" s="17">
        <v>7.0000000000000007E-2</v>
      </c>
      <c r="M48" s="14"/>
      <c r="N48" s="14"/>
      <c r="O48" s="15">
        <v>0.54</v>
      </c>
      <c r="P48" s="17">
        <v>13.8</v>
      </c>
      <c r="Q48" s="14">
        <v>63.6</v>
      </c>
      <c r="R48" s="14">
        <v>15</v>
      </c>
      <c r="S48" s="15">
        <v>1.86</v>
      </c>
    </row>
    <row r="49" spans="2:20" ht="18.75" x14ac:dyDescent="0.3">
      <c r="C49" s="10" t="s">
        <v>1</v>
      </c>
      <c r="D49" s="11"/>
      <c r="E49" s="26"/>
      <c r="F49" s="19">
        <v>30</v>
      </c>
      <c r="G49" s="20">
        <v>2.37</v>
      </c>
      <c r="H49" s="21">
        <v>0.3</v>
      </c>
      <c r="I49" s="22">
        <v>14.49</v>
      </c>
      <c r="J49" s="19">
        <v>70.14</v>
      </c>
      <c r="K49" s="23"/>
      <c r="L49" s="24">
        <v>0.03</v>
      </c>
      <c r="M49" s="21"/>
      <c r="N49" s="21"/>
      <c r="O49" s="22">
        <v>0.39</v>
      </c>
      <c r="P49" s="24">
        <v>6.9</v>
      </c>
      <c r="Q49" s="21">
        <v>26.1</v>
      </c>
      <c r="R49" s="21">
        <v>9.9</v>
      </c>
      <c r="S49" s="22">
        <v>0.33</v>
      </c>
    </row>
    <row r="50" spans="2:20" ht="19.5" thickBot="1" x14ac:dyDescent="0.3">
      <c r="C50" s="38"/>
      <c r="D50" s="39"/>
      <c r="E50" s="40"/>
      <c r="F50" s="41"/>
      <c r="G50" s="42"/>
      <c r="H50" s="43"/>
      <c r="I50" s="44"/>
      <c r="J50" s="41"/>
      <c r="K50" s="102"/>
      <c r="L50" s="103"/>
      <c r="M50" s="100"/>
      <c r="N50" s="100"/>
      <c r="O50" s="101"/>
      <c r="P50" s="103"/>
      <c r="Q50" s="100"/>
      <c r="R50" s="100"/>
      <c r="S50" s="104"/>
    </row>
    <row r="51" spans="2:20" ht="19.5" thickBot="1" x14ac:dyDescent="0.3">
      <c r="C51" s="167"/>
      <c r="D51" s="168"/>
      <c r="E51" s="108" t="s">
        <v>29</v>
      </c>
      <c r="F51" s="118"/>
      <c r="G51" s="114">
        <f>SUM(G44:G50)</f>
        <v>22.66</v>
      </c>
      <c r="H51" s="114">
        <f>SUM(H44:H50)</f>
        <v>32.909999999999997</v>
      </c>
      <c r="I51" s="114">
        <f>SUM(I44:I50)</f>
        <v>121.88999999999999</v>
      </c>
      <c r="J51" s="119">
        <f>SUM(J44:J50)</f>
        <v>949.6</v>
      </c>
      <c r="K51" s="198">
        <v>0.35</v>
      </c>
      <c r="L51" s="113">
        <f t="shared" ref="L51:S51" si="1">SUM(L44:L50)</f>
        <v>0.29100000000000004</v>
      </c>
      <c r="M51" s="114">
        <f t="shared" si="1"/>
        <v>131.505</v>
      </c>
      <c r="N51" s="114">
        <f t="shared" si="1"/>
        <v>0</v>
      </c>
      <c r="O51" s="114">
        <f t="shared" si="1"/>
        <v>993.13999999999987</v>
      </c>
      <c r="P51" s="113">
        <f t="shared" si="1"/>
        <v>260.60000000000002</v>
      </c>
      <c r="Q51" s="114">
        <f t="shared" si="1"/>
        <v>682.50000000000011</v>
      </c>
      <c r="R51" s="114">
        <f t="shared" si="1"/>
        <v>133</v>
      </c>
      <c r="S51" s="115">
        <f t="shared" si="1"/>
        <v>7.4300000000000006</v>
      </c>
    </row>
    <row r="52" spans="2:20" ht="19.5" thickBot="1" x14ac:dyDescent="0.3">
      <c r="C52" s="169"/>
      <c r="D52" s="89"/>
      <c r="E52" s="89"/>
      <c r="F52" s="90"/>
      <c r="G52" s="166"/>
      <c r="H52" s="166"/>
      <c r="I52" s="166"/>
      <c r="J52" s="128"/>
      <c r="K52" s="137"/>
      <c r="L52" s="165"/>
      <c r="M52" s="166"/>
      <c r="N52" s="166"/>
      <c r="O52" s="166"/>
      <c r="P52" s="165"/>
      <c r="Q52" s="166"/>
      <c r="R52" s="166"/>
      <c r="S52" s="196"/>
    </row>
    <row r="53" spans="2:20" ht="19.5" thickBot="1" x14ac:dyDescent="0.3">
      <c r="C53" s="69" t="s">
        <v>7</v>
      </c>
      <c r="D53" s="127"/>
      <c r="E53" s="89"/>
      <c r="F53" s="132"/>
      <c r="G53" s="133"/>
      <c r="H53" s="133"/>
      <c r="I53" s="133"/>
      <c r="J53" s="132"/>
      <c r="K53" s="72"/>
      <c r="L53" s="134"/>
      <c r="M53" s="133"/>
      <c r="N53" s="133"/>
      <c r="O53" s="133"/>
      <c r="P53" s="134"/>
      <c r="Q53" s="133"/>
      <c r="R53" s="133"/>
      <c r="S53" s="135"/>
    </row>
    <row r="54" spans="2:20" ht="18.75" x14ac:dyDescent="0.3">
      <c r="B54">
        <v>541</v>
      </c>
      <c r="C54" s="3" t="s">
        <v>12</v>
      </c>
      <c r="D54" s="9"/>
      <c r="E54" s="8"/>
      <c r="F54" s="12">
        <v>105</v>
      </c>
      <c r="G54" s="13">
        <v>10.8</v>
      </c>
      <c r="H54" s="14">
        <v>21.38</v>
      </c>
      <c r="I54" s="15">
        <v>13.62</v>
      </c>
      <c r="J54" s="12">
        <v>365.4</v>
      </c>
      <c r="K54" s="23"/>
      <c r="L54" s="17">
        <v>2.06</v>
      </c>
      <c r="M54" s="14">
        <v>0.44</v>
      </c>
      <c r="N54" s="14">
        <v>1.32</v>
      </c>
      <c r="O54" s="15">
        <v>273.27</v>
      </c>
      <c r="P54" s="17">
        <v>111.72</v>
      </c>
      <c r="Q54" s="14">
        <v>70.56</v>
      </c>
      <c r="R54" s="14">
        <v>28.27</v>
      </c>
      <c r="S54" s="18">
        <v>124.03</v>
      </c>
    </row>
    <row r="55" spans="2:20" ht="18.75" x14ac:dyDescent="0.3">
      <c r="B55" s="234">
        <v>361</v>
      </c>
      <c r="C55" s="2" t="s">
        <v>170</v>
      </c>
      <c r="D55" s="9"/>
      <c r="E55" s="26"/>
      <c r="F55" s="19">
        <v>200</v>
      </c>
      <c r="G55" s="20">
        <v>7.0000000000000007E-2</v>
      </c>
      <c r="H55" s="21">
        <v>0.02</v>
      </c>
      <c r="I55" s="22">
        <v>15</v>
      </c>
      <c r="J55" s="19">
        <v>41.6</v>
      </c>
      <c r="K55" s="16"/>
      <c r="L55" s="17">
        <v>0</v>
      </c>
      <c r="M55" s="14">
        <v>0.03</v>
      </c>
      <c r="N55" s="14">
        <v>0</v>
      </c>
      <c r="O55" s="15">
        <v>0</v>
      </c>
      <c r="P55" s="17">
        <v>11.1</v>
      </c>
      <c r="Q55" s="14">
        <v>2.8</v>
      </c>
      <c r="R55" s="14">
        <v>1.4</v>
      </c>
      <c r="S55" s="18">
        <v>0.28000000000000003</v>
      </c>
    </row>
    <row r="56" spans="2:20" ht="19.5" thickBot="1" x14ac:dyDescent="0.35">
      <c r="C56" s="2"/>
      <c r="D56" s="9"/>
      <c r="E56" s="26"/>
      <c r="F56" s="19"/>
      <c r="G56" s="20"/>
      <c r="H56" s="21"/>
      <c r="I56" s="22"/>
      <c r="J56" s="19"/>
      <c r="K56" s="16"/>
      <c r="L56" s="17"/>
      <c r="M56" s="14"/>
      <c r="N56" s="14"/>
      <c r="O56" s="15"/>
      <c r="P56" s="50"/>
      <c r="Q56" s="51"/>
      <c r="R56" s="51"/>
      <c r="S56" s="53"/>
    </row>
    <row r="57" spans="2:20" ht="19.5" thickBot="1" x14ac:dyDescent="0.3">
      <c r="C57" s="31"/>
      <c r="D57" s="32"/>
      <c r="E57" s="31" t="s">
        <v>29</v>
      </c>
      <c r="F57" s="33"/>
      <c r="G57" s="34">
        <f>SUM(G54:G56)</f>
        <v>10.870000000000001</v>
      </c>
      <c r="H57" s="34">
        <f>SUM(H54:H56)</f>
        <v>21.4</v>
      </c>
      <c r="I57" s="34">
        <f>SUM(I54:I56)</f>
        <v>28.619999999999997</v>
      </c>
      <c r="J57" s="33">
        <f>SUM(J54:J56)</f>
        <v>407</v>
      </c>
      <c r="K57" s="49">
        <v>0.15</v>
      </c>
      <c r="L57" s="36">
        <f t="shared" ref="L57:S57" si="2">SUM(L54:L56)</f>
        <v>2.06</v>
      </c>
      <c r="M57" s="139">
        <f t="shared" si="2"/>
        <v>0.47</v>
      </c>
      <c r="N57" s="139">
        <f t="shared" si="2"/>
        <v>1.32</v>
      </c>
      <c r="O57" s="37">
        <f t="shared" si="2"/>
        <v>273.27</v>
      </c>
      <c r="P57" s="170">
        <f t="shared" si="2"/>
        <v>122.82</v>
      </c>
      <c r="Q57" s="139">
        <f t="shared" si="2"/>
        <v>73.36</v>
      </c>
      <c r="R57" s="139">
        <f t="shared" si="2"/>
        <v>29.669999999999998</v>
      </c>
      <c r="S57" s="171">
        <f t="shared" si="2"/>
        <v>124.31</v>
      </c>
    </row>
    <row r="58" spans="2:20" ht="19.5" thickBot="1" x14ac:dyDescent="0.3">
      <c r="C58" s="31"/>
      <c r="D58" s="32"/>
      <c r="E58" s="32"/>
      <c r="F58" s="33"/>
      <c r="G58" s="34"/>
      <c r="H58" s="34"/>
      <c r="I58" s="34"/>
      <c r="J58" s="33"/>
      <c r="K58" s="35"/>
      <c r="L58" s="138"/>
      <c r="M58" s="139"/>
      <c r="N58" s="139"/>
      <c r="O58" s="37"/>
      <c r="P58" s="140"/>
      <c r="Q58" s="139"/>
      <c r="R58" s="139"/>
      <c r="S58" s="171"/>
    </row>
    <row r="59" spans="2:20" ht="19.5" thickBot="1" x14ac:dyDescent="0.3">
      <c r="C59" s="203"/>
      <c r="D59" s="71"/>
      <c r="E59" s="71" t="s">
        <v>52</v>
      </c>
      <c r="F59" s="120"/>
      <c r="G59" s="70">
        <v>60.84</v>
      </c>
      <c r="H59" s="241">
        <f>H42+H51+H57</f>
        <v>73.217999999999989</v>
      </c>
      <c r="I59" s="121">
        <f>I42+I51+I57</f>
        <v>287.90800000000002</v>
      </c>
      <c r="J59" s="122" t="s">
        <v>31</v>
      </c>
      <c r="K59" s="172" t="s">
        <v>32</v>
      </c>
      <c r="L59" s="200">
        <f t="shared" ref="L59:S59" si="3">L42+L51+L57</f>
        <v>2.5870000000000002</v>
      </c>
      <c r="M59" s="204">
        <f t="shared" si="3"/>
        <v>193.08500000000001</v>
      </c>
      <c r="N59" s="204">
        <f t="shared" si="3"/>
        <v>168.12</v>
      </c>
      <c r="O59" s="204">
        <f t="shared" si="3"/>
        <v>1268.5</v>
      </c>
      <c r="P59" s="204">
        <f t="shared" si="3"/>
        <v>928.62000000000012</v>
      </c>
      <c r="Q59" s="204">
        <f t="shared" si="3"/>
        <v>1346.2</v>
      </c>
      <c r="R59" s="204">
        <f t="shared" si="3"/>
        <v>266.63</v>
      </c>
      <c r="S59" s="205">
        <f t="shared" si="3"/>
        <v>194.22</v>
      </c>
      <c r="T59" s="222"/>
    </row>
    <row r="60" spans="2:20" ht="19.5" thickBot="1" x14ac:dyDescent="0.3">
      <c r="C60" s="142"/>
      <c r="D60" s="143"/>
      <c r="E60" s="143"/>
      <c r="F60" s="144"/>
      <c r="G60" s="145"/>
      <c r="H60" s="145"/>
      <c r="I60" s="145"/>
      <c r="J60" s="146">
        <f>J42+J51+J57</f>
        <v>2034.8979999999999</v>
      </c>
      <c r="K60" s="199">
        <f>K42+K51+K57</f>
        <v>0.75</v>
      </c>
      <c r="L60" s="173"/>
      <c r="M60" s="149"/>
      <c r="N60" s="149"/>
      <c r="O60" s="149"/>
      <c r="P60" s="149"/>
      <c r="Q60" s="149"/>
      <c r="R60" s="149"/>
      <c r="S60" s="174"/>
    </row>
  </sheetData>
  <pageMargins left="0.7" right="0.7" top="0.75" bottom="0.55562500000000004" header="0.3" footer="0.3"/>
  <pageSetup paperSize="9" scale="45" orientation="landscape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2:W66"/>
  <sheetViews>
    <sheetView topLeftCell="B58" zoomScale="75" zoomScaleNormal="75" workbookViewId="0">
      <selection activeCell="B63" sqref="A63:XFD63"/>
    </sheetView>
  </sheetViews>
  <sheetFormatPr defaultRowHeight="15" x14ac:dyDescent="0.25"/>
  <cols>
    <col min="5" max="5" width="30.140625" customWidth="1"/>
    <col min="6" max="6" width="11.42578125" customWidth="1"/>
    <col min="9" max="9" width="10.28515625" customWidth="1"/>
    <col min="10" max="10" width="12" bestFit="1" customWidth="1"/>
    <col min="11" max="11" width="11.28515625" customWidth="1"/>
    <col min="16" max="16" width="10.7109375" customWidth="1"/>
    <col min="17" max="17" width="11.5703125" customWidth="1"/>
  </cols>
  <sheetData>
    <row r="2" spans="2:19" thickBot="1" x14ac:dyDescent="0.3"/>
    <row r="3" spans="2:19" ht="15.75" thickBot="1" x14ac:dyDescent="0.3">
      <c r="C3" s="54" t="s">
        <v>141</v>
      </c>
      <c r="D3" s="55"/>
      <c r="E3" s="55"/>
      <c r="F3" s="6"/>
      <c r="G3" s="56"/>
      <c r="H3" s="56"/>
      <c r="I3" s="56"/>
      <c r="J3" s="57"/>
      <c r="K3" s="57"/>
      <c r="L3" s="58"/>
      <c r="M3" s="56"/>
      <c r="N3" s="56"/>
      <c r="O3" s="56"/>
      <c r="P3" s="58"/>
      <c r="Q3" s="56"/>
      <c r="R3" s="56"/>
      <c r="S3" s="59"/>
    </row>
    <row r="4" spans="2:19" ht="19.5" thickBot="1" x14ac:dyDescent="0.3">
      <c r="C4" s="175" t="s">
        <v>142</v>
      </c>
      <c r="D4" s="60"/>
      <c r="E4" s="60"/>
      <c r="F4" s="61" t="s">
        <v>21</v>
      </c>
      <c r="G4" s="62"/>
      <c r="H4" s="63" t="s">
        <v>26</v>
      </c>
      <c r="I4" s="64"/>
      <c r="J4" s="65" t="s">
        <v>27</v>
      </c>
      <c r="K4" s="65"/>
      <c r="L4" s="66"/>
      <c r="M4" s="64" t="s">
        <v>34</v>
      </c>
      <c r="N4" s="64"/>
      <c r="O4" s="64"/>
      <c r="P4" s="67" t="s">
        <v>33</v>
      </c>
      <c r="Q4" s="64"/>
      <c r="R4" s="64"/>
      <c r="S4" s="68"/>
    </row>
    <row r="5" spans="2:19" ht="19.5" thickBot="1" x14ac:dyDescent="0.3">
      <c r="C5" s="69" t="s">
        <v>51</v>
      </c>
      <c r="D5" s="70"/>
      <c r="E5" s="71"/>
      <c r="F5" s="72" t="s">
        <v>22</v>
      </c>
      <c r="G5" s="73" t="s">
        <v>23</v>
      </c>
      <c r="H5" s="74" t="s">
        <v>24</v>
      </c>
      <c r="I5" s="75" t="s">
        <v>25</v>
      </c>
      <c r="J5" s="72" t="s">
        <v>28</v>
      </c>
      <c r="K5" s="76"/>
      <c r="L5" s="77" t="s">
        <v>43</v>
      </c>
      <c r="M5" s="78" t="s">
        <v>37</v>
      </c>
      <c r="N5" s="78" t="s">
        <v>38</v>
      </c>
      <c r="O5" s="78" t="s">
        <v>39</v>
      </c>
      <c r="P5" s="77" t="s">
        <v>35</v>
      </c>
      <c r="Q5" s="78" t="s">
        <v>36</v>
      </c>
      <c r="R5" s="78" t="s">
        <v>42</v>
      </c>
      <c r="S5" s="79" t="s">
        <v>41</v>
      </c>
    </row>
    <row r="6" spans="2:19" ht="19.7" thickBot="1" x14ac:dyDescent="0.3">
      <c r="C6" s="80"/>
      <c r="D6" s="80"/>
      <c r="E6" s="81"/>
      <c r="F6" s="82"/>
      <c r="G6" s="83"/>
      <c r="H6" s="83"/>
      <c r="I6" s="83"/>
      <c r="J6" s="84"/>
      <c r="K6" s="84"/>
      <c r="L6" s="85"/>
      <c r="M6" s="83"/>
      <c r="N6" s="83"/>
      <c r="O6" s="83"/>
      <c r="P6" s="85"/>
      <c r="Q6" s="83"/>
      <c r="R6" s="83"/>
      <c r="S6" s="86"/>
    </row>
    <row r="7" spans="2:19" ht="19.5" thickBot="1" x14ac:dyDescent="0.3">
      <c r="C7" s="87" t="s">
        <v>8</v>
      </c>
      <c r="D7" s="88"/>
      <c r="E7" s="89"/>
      <c r="F7" s="90"/>
      <c r="G7" s="91"/>
      <c r="H7" s="91"/>
      <c r="I7" s="91"/>
      <c r="J7" s="92"/>
      <c r="K7" s="92"/>
      <c r="L7" s="93"/>
      <c r="M7" s="91"/>
      <c r="N7" s="91"/>
      <c r="O7" s="91"/>
      <c r="P7" s="93"/>
      <c r="Q7" s="91"/>
      <c r="R7" s="91"/>
      <c r="S7" s="94"/>
    </row>
    <row r="8" spans="2:19" ht="18.75" x14ac:dyDescent="0.3">
      <c r="B8" s="232" t="s">
        <v>119</v>
      </c>
      <c r="C8" s="2" t="s">
        <v>56</v>
      </c>
      <c r="D8" s="1"/>
      <c r="E8" s="9"/>
      <c r="F8" s="12">
        <v>130</v>
      </c>
      <c r="G8" s="13">
        <v>12.79</v>
      </c>
      <c r="H8" s="14">
        <v>8.52</v>
      </c>
      <c r="I8" s="15">
        <v>4.08</v>
      </c>
      <c r="J8" s="12">
        <v>184.57</v>
      </c>
      <c r="K8" s="16"/>
      <c r="L8" s="17">
        <v>8.0000000000000002E-3</v>
      </c>
      <c r="M8" s="14">
        <v>3.72</v>
      </c>
      <c r="N8" s="14">
        <v>182</v>
      </c>
      <c r="O8" s="15">
        <v>0.47</v>
      </c>
      <c r="P8" s="17">
        <v>71.650000000000006</v>
      </c>
      <c r="Q8" s="14">
        <v>164.4</v>
      </c>
      <c r="R8" s="14">
        <v>18.350000000000001</v>
      </c>
      <c r="S8" s="18">
        <v>1.81</v>
      </c>
    </row>
    <row r="9" spans="2:19" ht="18.75" x14ac:dyDescent="0.3">
      <c r="B9">
        <v>15</v>
      </c>
      <c r="C9" s="7" t="s">
        <v>45</v>
      </c>
      <c r="D9" s="8"/>
      <c r="E9" s="8"/>
      <c r="F9" s="12">
        <v>30</v>
      </c>
      <c r="G9" s="13">
        <v>6.96</v>
      </c>
      <c r="H9" s="14">
        <v>8.85</v>
      </c>
      <c r="I9" s="15">
        <v>0</v>
      </c>
      <c r="J9" s="12">
        <v>107.49</v>
      </c>
      <c r="K9" s="16"/>
      <c r="L9" s="17">
        <v>8.9999999999999993E-3</v>
      </c>
      <c r="M9" s="14">
        <v>0.21</v>
      </c>
      <c r="N9" s="14">
        <v>78</v>
      </c>
      <c r="O9" s="15">
        <v>51</v>
      </c>
      <c r="P9" s="17">
        <v>264</v>
      </c>
      <c r="Q9" s="14">
        <v>150</v>
      </c>
      <c r="R9" s="14">
        <v>10.5</v>
      </c>
      <c r="S9" s="18">
        <v>0.3</v>
      </c>
    </row>
    <row r="10" spans="2:19" ht="18.75" x14ac:dyDescent="0.3">
      <c r="B10">
        <v>14</v>
      </c>
      <c r="C10" s="7" t="s">
        <v>44</v>
      </c>
      <c r="D10" s="8"/>
      <c r="E10" s="26"/>
      <c r="F10" s="19">
        <v>10</v>
      </c>
      <c r="G10" s="20">
        <v>0.1</v>
      </c>
      <c r="H10" s="21">
        <v>7.2</v>
      </c>
      <c r="I10" s="22">
        <v>0.13</v>
      </c>
      <c r="J10" s="19">
        <v>65.72</v>
      </c>
      <c r="K10" s="16"/>
      <c r="L10" s="17">
        <v>0</v>
      </c>
      <c r="M10" s="14">
        <v>0</v>
      </c>
      <c r="N10" s="14">
        <v>32</v>
      </c>
      <c r="O10" s="15">
        <v>0.08</v>
      </c>
      <c r="P10" s="17">
        <v>1.92</v>
      </c>
      <c r="Q10" s="14">
        <v>2.4</v>
      </c>
      <c r="R10" s="14"/>
      <c r="S10" s="18"/>
    </row>
    <row r="11" spans="2:19" ht="18.75" x14ac:dyDescent="0.3">
      <c r="B11">
        <v>381</v>
      </c>
      <c r="C11" s="2" t="s">
        <v>179</v>
      </c>
      <c r="D11" s="9"/>
      <c r="E11" s="8"/>
      <c r="F11" s="12">
        <v>200</v>
      </c>
      <c r="G11" s="13">
        <v>0.6</v>
      </c>
      <c r="H11" s="14">
        <v>0.4</v>
      </c>
      <c r="I11" s="15">
        <v>32.6</v>
      </c>
      <c r="J11" s="12">
        <v>136.4</v>
      </c>
      <c r="K11" s="23"/>
      <c r="L11" s="17">
        <v>0.04</v>
      </c>
      <c r="M11" s="14"/>
      <c r="N11" s="14">
        <v>20</v>
      </c>
      <c r="O11" s="15">
        <v>0.17</v>
      </c>
      <c r="P11" s="17">
        <v>40</v>
      </c>
      <c r="Q11" s="14">
        <v>143.30000000000001</v>
      </c>
      <c r="R11" s="14">
        <v>20</v>
      </c>
      <c r="S11" s="18">
        <v>2</v>
      </c>
    </row>
    <row r="12" spans="2:19" ht="18.75" x14ac:dyDescent="0.25">
      <c r="C12" s="105" t="s">
        <v>1</v>
      </c>
      <c r="D12" s="106"/>
      <c r="E12" s="106"/>
      <c r="F12" s="41">
        <v>40</v>
      </c>
      <c r="G12" s="42">
        <v>3.16</v>
      </c>
      <c r="H12" s="43">
        <v>0.4</v>
      </c>
      <c r="I12" s="44">
        <v>19.32</v>
      </c>
      <c r="J12" s="41">
        <v>93.52</v>
      </c>
      <c r="K12" s="102"/>
      <c r="L12" s="103">
        <v>0.04</v>
      </c>
      <c r="M12" s="100"/>
      <c r="N12" s="100"/>
      <c r="O12" s="101">
        <v>0.52</v>
      </c>
      <c r="P12" s="103">
        <v>9.1999999999999993</v>
      </c>
      <c r="Q12" s="100">
        <v>34.799999999999997</v>
      </c>
      <c r="R12" s="100">
        <v>13.2</v>
      </c>
      <c r="S12" s="104">
        <v>0.44</v>
      </c>
    </row>
    <row r="13" spans="2:19" ht="19.7" thickBot="1" x14ac:dyDescent="0.3">
      <c r="C13" s="38"/>
      <c r="D13" s="39"/>
      <c r="E13" s="40"/>
      <c r="F13" s="41"/>
      <c r="G13" s="42"/>
      <c r="H13" s="43"/>
      <c r="I13" s="44"/>
      <c r="J13" s="41"/>
      <c r="K13" s="102"/>
      <c r="L13" s="45"/>
      <c r="M13" s="43"/>
      <c r="N13" s="43"/>
      <c r="O13" s="44"/>
      <c r="P13" s="45"/>
      <c r="Q13" s="43"/>
      <c r="R13" s="43"/>
      <c r="S13" s="46"/>
    </row>
    <row r="14" spans="2:19" ht="19.5" thickBot="1" x14ac:dyDescent="0.3">
      <c r="C14" s="107"/>
      <c r="D14" s="108"/>
      <c r="E14" s="108" t="s">
        <v>29</v>
      </c>
      <c r="F14" s="109"/>
      <c r="G14" s="110">
        <f>SUM(G8:G13)</f>
        <v>23.610000000000003</v>
      </c>
      <c r="H14" s="110">
        <f>SUM(H8:H13)</f>
        <v>25.369999999999994</v>
      </c>
      <c r="I14" s="110">
        <f>SUM(I8:I13)</f>
        <v>56.13</v>
      </c>
      <c r="J14" s="111">
        <f>SUM(J8:J13)</f>
        <v>587.69999999999993</v>
      </c>
      <c r="K14" s="112">
        <v>0.25</v>
      </c>
      <c r="L14" s="113">
        <f t="shared" ref="L14:S14" si="0">SUM(L8:L13)</f>
        <v>9.7000000000000003E-2</v>
      </c>
      <c r="M14" s="114">
        <f t="shared" si="0"/>
        <v>3.93</v>
      </c>
      <c r="N14" s="114">
        <f t="shared" si="0"/>
        <v>312</v>
      </c>
      <c r="O14" s="114">
        <f t="shared" si="0"/>
        <v>52.24</v>
      </c>
      <c r="P14" s="113">
        <f t="shared" si="0"/>
        <v>386.77</v>
      </c>
      <c r="Q14" s="114">
        <f t="shared" si="0"/>
        <v>494.9</v>
      </c>
      <c r="R14" s="114">
        <f t="shared" si="0"/>
        <v>62.05</v>
      </c>
      <c r="S14" s="115">
        <f t="shared" si="0"/>
        <v>4.55</v>
      </c>
    </row>
    <row r="15" spans="2:19" ht="19.5" thickBot="1" x14ac:dyDescent="0.3">
      <c r="C15" s="87" t="s">
        <v>6</v>
      </c>
      <c r="D15" s="127"/>
      <c r="E15" s="89"/>
      <c r="F15" s="90"/>
      <c r="G15" s="5"/>
      <c r="H15" s="5"/>
      <c r="I15" s="5"/>
      <c r="J15" s="90"/>
      <c r="K15" s="128"/>
      <c r="L15" s="129"/>
      <c r="M15" s="5"/>
      <c r="N15" s="5"/>
      <c r="O15" s="5"/>
      <c r="P15" s="129"/>
      <c r="Q15" s="5"/>
      <c r="R15" s="5"/>
      <c r="S15" s="130"/>
    </row>
    <row r="16" spans="2:19" ht="18.75" x14ac:dyDescent="0.3">
      <c r="B16">
        <v>45</v>
      </c>
      <c r="C16" s="2" t="s">
        <v>20</v>
      </c>
      <c r="D16" s="1"/>
      <c r="E16" s="9"/>
      <c r="F16" s="12">
        <v>80</v>
      </c>
      <c r="G16" s="13">
        <v>1.0640000000000001</v>
      </c>
      <c r="H16" s="14">
        <v>4.8600000000000003</v>
      </c>
      <c r="I16" s="15">
        <v>6.81</v>
      </c>
      <c r="J16" s="12">
        <v>75.2</v>
      </c>
      <c r="K16" s="23"/>
      <c r="L16" s="17">
        <v>1.6E-2</v>
      </c>
      <c r="M16" s="14">
        <v>19.54</v>
      </c>
      <c r="N16" s="14"/>
      <c r="O16" s="15">
        <v>1.84</v>
      </c>
      <c r="P16" s="17">
        <v>34.4</v>
      </c>
      <c r="Q16" s="14">
        <v>22.65</v>
      </c>
      <c r="R16" s="14">
        <v>12.8</v>
      </c>
      <c r="S16" s="18">
        <v>0.41</v>
      </c>
    </row>
    <row r="17" spans="2:23" ht="18.75" x14ac:dyDescent="0.25">
      <c r="B17">
        <v>110</v>
      </c>
      <c r="C17" s="95" t="s">
        <v>105</v>
      </c>
      <c r="D17" s="96"/>
      <c r="E17" s="97"/>
      <c r="F17" s="12">
        <v>240</v>
      </c>
      <c r="G17" s="13">
        <v>5.37</v>
      </c>
      <c r="H17" s="14">
        <v>4.5999999999999996</v>
      </c>
      <c r="I17" s="15">
        <v>10.17</v>
      </c>
      <c r="J17" s="12">
        <v>172.25</v>
      </c>
      <c r="K17" s="23"/>
      <c r="L17" s="17">
        <v>5.1999999999999998E-2</v>
      </c>
      <c r="M17" s="14">
        <v>0.77</v>
      </c>
      <c r="N17" s="14">
        <v>5.63</v>
      </c>
      <c r="O17" s="15"/>
      <c r="P17" s="17">
        <v>22.77</v>
      </c>
      <c r="Q17" s="14">
        <v>54.287999999999997</v>
      </c>
      <c r="R17" s="14">
        <v>16.079999999999998</v>
      </c>
      <c r="S17" s="18">
        <v>0.55000000000000004</v>
      </c>
      <c r="T17" s="17"/>
      <c r="U17" s="14"/>
      <c r="V17" s="14"/>
      <c r="W17" s="18"/>
    </row>
    <row r="18" spans="2:23" ht="18.75" x14ac:dyDescent="0.25">
      <c r="B18">
        <v>234</v>
      </c>
      <c r="C18" s="38" t="s">
        <v>107</v>
      </c>
      <c r="D18" s="39"/>
      <c r="E18" s="40"/>
      <c r="F18" s="41">
        <v>80</v>
      </c>
      <c r="G18" s="42">
        <v>7.87</v>
      </c>
      <c r="H18" s="43">
        <v>4.78</v>
      </c>
      <c r="I18" s="44">
        <v>8.76</v>
      </c>
      <c r="J18" s="41">
        <v>102.88</v>
      </c>
      <c r="K18" s="72"/>
      <c r="L18" s="45">
        <v>7.0000000000000007E-2</v>
      </c>
      <c r="M18" s="43">
        <v>0.35</v>
      </c>
      <c r="N18" s="43">
        <v>9.6999999999999993</v>
      </c>
      <c r="O18" s="44">
        <v>0.5</v>
      </c>
      <c r="P18" s="45">
        <v>155.59</v>
      </c>
      <c r="Q18" s="43">
        <v>327.64</v>
      </c>
      <c r="R18" s="43">
        <v>20.9</v>
      </c>
      <c r="S18" s="46">
        <v>0.6</v>
      </c>
    </row>
    <row r="19" spans="2:23" ht="18.75" x14ac:dyDescent="0.3">
      <c r="B19">
        <v>309</v>
      </c>
      <c r="C19" s="2" t="s">
        <v>53</v>
      </c>
      <c r="D19" s="9"/>
      <c r="E19" s="8"/>
      <c r="F19" s="98">
        <v>150</v>
      </c>
      <c r="G19" s="99">
        <v>5.27</v>
      </c>
      <c r="H19" s="100">
        <v>7.75</v>
      </c>
      <c r="I19" s="101">
        <v>23.61</v>
      </c>
      <c r="J19" s="98">
        <v>210.36</v>
      </c>
      <c r="K19" s="72"/>
      <c r="L19" s="103">
        <v>6.2E-2</v>
      </c>
      <c r="M19" s="100"/>
      <c r="N19" s="100"/>
      <c r="O19" s="101">
        <v>2.0150000000000001</v>
      </c>
      <c r="P19" s="103">
        <v>12.4</v>
      </c>
      <c r="Q19" s="100">
        <v>35.6</v>
      </c>
      <c r="R19" s="100">
        <v>7.75</v>
      </c>
      <c r="S19" s="104">
        <v>0.77</v>
      </c>
    </row>
    <row r="20" spans="2:23" ht="18.75" x14ac:dyDescent="0.25">
      <c r="B20">
        <v>331</v>
      </c>
      <c r="C20" s="38" t="s">
        <v>88</v>
      </c>
      <c r="D20" s="39"/>
      <c r="E20" s="40"/>
      <c r="F20" s="12">
        <v>20</v>
      </c>
      <c r="G20" s="13">
        <v>0.33</v>
      </c>
      <c r="H20" s="14">
        <v>1.01</v>
      </c>
      <c r="I20" s="15">
        <v>1.365</v>
      </c>
      <c r="J20" s="12">
        <v>20.39</v>
      </c>
      <c r="K20" s="23"/>
      <c r="L20" s="17">
        <v>5.0000000000000001E-4</v>
      </c>
      <c r="M20" s="14">
        <v>0.4</v>
      </c>
      <c r="N20" s="14">
        <v>5.9</v>
      </c>
      <c r="O20" s="15">
        <v>23.91</v>
      </c>
      <c r="P20" s="17">
        <v>5.77</v>
      </c>
      <c r="Q20" s="14">
        <v>6.51</v>
      </c>
      <c r="R20" s="14">
        <v>2.0569999999999999</v>
      </c>
      <c r="S20" s="18">
        <v>0.09</v>
      </c>
    </row>
    <row r="21" spans="2:23" ht="18.75" x14ac:dyDescent="0.3">
      <c r="B21">
        <v>345</v>
      </c>
      <c r="C21" s="2" t="s">
        <v>96</v>
      </c>
      <c r="D21" s="9"/>
      <c r="E21" s="8"/>
      <c r="F21" s="12">
        <v>200</v>
      </c>
      <c r="G21" s="42">
        <v>0.52</v>
      </c>
      <c r="H21" s="43">
        <v>0.18</v>
      </c>
      <c r="I21" s="44">
        <v>24.84</v>
      </c>
      <c r="J21" s="41">
        <v>102.9</v>
      </c>
      <c r="K21" s="72"/>
      <c r="L21" s="45">
        <v>0.02</v>
      </c>
      <c r="M21" s="43">
        <v>59.4</v>
      </c>
      <c r="N21" s="43"/>
      <c r="O21" s="44">
        <v>0.2</v>
      </c>
      <c r="P21" s="45">
        <v>23.4</v>
      </c>
      <c r="Q21" s="43">
        <v>23.4</v>
      </c>
      <c r="R21" s="43">
        <v>17</v>
      </c>
      <c r="S21" s="46">
        <v>60.3</v>
      </c>
      <c r="W21" t="s">
        <v>9</v>
      </c>
    </row>
    <row r="22" spans="2:23" ht="18.75" x14ac:dyDescent="0.25">
      <c r="C22" s="38" t="s">
        <v>1</v>
      </c>
      <c r="D22" s="39"/>
      <c r="E22" s="41"/>
      <c r="F22" s="41">
        <v>40</v>
      </c>
      <c r="G22" s="42">
        <v>2.2400000000000002</v>
      </c>
      <c r="H22" s="43">
        <v>0.44</v>
      </c>
      <c r="I22" s="44">
        <v>19.760000000000002</v>
      </c>
      <c r="J22" s="41">
        <v>91.96</v>
      </c>
      <c r="K22" s="72"/>
      <c r="L22" s="45">
        <v>0.04</v>
      </c>
      <c r="M22" s="43"/>
      <c r="N22" s="43"/>
      <c r="O22" s="44">
        <v>0.36</v>
      </c>
      <c r="P22" s="45">
        <v>9.1999999999999993</v>
      </c>
      <c r="Q22" s="43">
        <v>42.4</v>
      </c>
      <c r="R22" s="43">
        <v>10</v>
      </c>
      <c r="S22" s="46">
        <v>1.24</v>
      </c>
    </row>
    <row r="23" spans="2:23" ht="18.75" x14ac:dyDescent="0.25">
      <c r="C23" s="38" t="s">
        <v>46</v>
      </c>
      <c r="D23" s="39"/>
      <c r="E23" s="41"/>
      <c r="F23" s="41">
        <v>20</v>
      </c>
      <c r="G23" s="42">
        <v>1.58</v>
      </c>
      <c r="H23" s="43">
        <v>0.2</v>
      </c>
      <c r="I23" s="44">
        <v>9.66</v>
      </c>
      <c r="J23" s="41">
        <v>46.76</v>
      </c>
      <c r="K23" s="102"/>
      <c r="L23" s="103">
        <v>0.02</v>
      </c>
      <c r="M23" s="100"/>
      <c r="N23" s="100"/>
      <c r="O23" s="101">
        <v>0.26</v>
      </c>
      <c r="P23" s="103">
        <v>4.5999999999999996</v>
      </c>
      <c r="Q23" s="100">
        <v>17.399999999999999</v>
      </c>
      <c r="R23" s="100">
        <v>6.6</v>
      </c>
      <c r="S23" s="104">
        <v>0.22</v>
      </c>
    </row>
    <row r="24" spans="2:23" ht="19.7" thickBot="1" x14ac:dyDescent="0.3">
      <c r="C24" s="38"/>
      <c r="D24" s="131"/>
      <c r="E24" s="40"/>
      <c r="F24" s="41"/>
      <c r="G24" s="42"/>
      <c r="H24" s="43"/>
      <c r="I24" s="44"/>
      <c r="J24" s="41"/>
      <c r="K24" s="72"/>
      <c r="L24" s="45"/>
      <c r="M24" s="43"/>
      <c r="N24" s="43"/>
      <c r="O24" s="44"/>
      <c r="P24" s="45"/>
      <c r="Q24" s="43"/>
      <c r="R24" s="43"/>
      <c r="S24" s="46"/>
    </row>
    <row r="25" spans="2:23" ht="19.5" thickBot="1" x14ac:dyDescent="0.3">
      <c r="C25" s="116"/>
      <c r="D25" s="117"/>
      <c r="E25" s="117" t="s">
        <v>29</v>
      </c>
      <c r="F25" s="118"/>
      <c r="G25" s="114">
        <f>SUM(G16:G24)</f>
        <v>24.243999999999993</v>
      </c>
      <c r="H25" s="114">
        <f>SUM(H16:H24)</f>
        <v>23.820000000000004</v>
      </c>
      <c r="I25" s="114">
        <f>SUM(I16:I24)</f>
        <v>104.97500000000001</v>
      </c>
      <c r="J25" s="119">
        <f>SUM(J16:J24)</f>
        <v>822.7</v>
      </c>
      <c r="K25" s="112">
        <v>0.35</v>
      </c>
      <c r="L25" s="113">
        <f t="shared" ref="L25:S25" si="1">SUM(L16:L24)</f>
        <v>0.28050000000000003</v>
      </c>
      <c r="M25" s="114">
        <f t="shared" si="1"/>
        <v>80.459999999999994</v>
      </c>
      <c r="N25" s="114">
        <f t="shared" si="1"/>
        <v>21.229999999999997</v>
      </c>
      <c r="O25" s="114">
        <f t="shared" si="1"/>
        <v>29.085000000000001</v>
      </c>
      <c r="P25" s="113">
        <f t="shared" si="1"/>
        <v>268.13000000000005</v>
      </c>
      <c r="Q25" s="114">
        <f t="shared" si="1"/>
        <v>529.88799999999992</v>
      </c>
      <c r="R25" s="114">
        <f t="shared" si="1"/>
        <v>93.186999999999998</v>
      </c>
      <c r="S25" s="115">
        <f t="shared" si="1"/>
        <v>64.180000000000007</v>
      </c>
    </row>
    <row r="26" spans="2:23" ht="19.5" thickBot="1" x14ac:dyDescent="0.3">
      <c r="C26" s="69" t="s">
        <v>7</v>
      </c>
      <c r="D26" s="127"/>
      <c r="E26" s="89"/>
      <c r="F26" s="132"/>
      <c r="G26" s="133"/>
      <c r="H26" s="133"/>
      <c r="I26" s="133"/>
      <c r="J26" s="132"/>
      <c r="K26" s="72">
        <v>279.8</v>
      </c>
      <c r="L26" s="134"/>
      <c r="M26" s="133"/>
      <c r="N26" s="133"/>
      <c r="O26" s="133"/>
      <c r="P26" s="134"/>
      <c r="Q26" s="133"/>
      <c r="R26" s="133"/>
      <c r="S26" s="135"/>
    </row>
    <row r="27" spans="2:23" ht="18.75" x14ac:dyDescent="0.25">
      <c r="B27">
        <v>399</v>
      </c>
      <c r="C27" s="95" t="s">
        <v>80</v>
      </c>
      <c r="D27" s="97"/>
      <c r="E27" s="106"/>
      <c r="F27" s="98">
        <v>110</v>
      </c>
      <c r="G27" s="99">
        <v>8.39</v>
      </c>
      <c r="H27" s="100">
        <v>10.52</v>
      </c>
      <c r="I27" s="101">
        <v>52.95</v>
      </c>
      <c r="J27" s="98">
        <v>279.8</v>
      </c>
      <c r="K27" s="72"/>
      <c r="L27" s="103">
        <v>0.17</v>
      </c>
      <c r="M27" s="100">
        <v>1.53</v>
      </c>
      <c r="N27" s="100">
        <v>64</v>
      </c>
      <c r="O27" s="101">
        <v>22.5</v>
      </c>
      <c r="P27" s="103">
        <v>161</v>
      </c>
      <c r="Q27" s="100">
        <v>201</v>
      </c>
      <c r="R27" s="100">
        <v>49</v>
      </c>
      <c r="S27" s="104">
        <v>1.77</v>
      </c>
    </row>
    <row r="28" spans="2:23" ht="18.75" x14ac:dyDescent="0.3">
      <c r="B28">
        <v>356</v>
      </c>
      <c r="C28" s="10" t="s">
        <v>126</v>
      </c>
      <c r="D28" s="11"/>
      <c r="E28" s="26"/>
      <c r="F28" s="19">
        <v>200</v>
      </c>
      <c r="G28" s="20">
        <v>0.4</v>
      </c>
      <c r="H28" s="21">
        <v>0.27</v>
      </c>
      <c r="I28" s="22">
        <v>0.27</v>
      </c>
      <c r="J28" s="19">
        <v>72.8</v>
      </c>
      <c r="K28" s="23"/>
      <c r="L28" s="17">
        <v>0.01</v>
      </c>
      <c r="M28" s="14">
        <v>100</v>
      </c>
      <c r="N28" s="14"/>
      <c r="O28" s="15"/>
      <c r="P28" s="17">
        <v>7.73</v>
      </c>
      <c r="Q28" s="14">
        <v>2.13</v>
      </c>
      <c r="R28" s="14">
        <v>2.67</v>
      </c>
      <c r="S28" s="18">
        <v>0.53</v>
      </c>
    </row>
    <row r="29" spans="2:23" ht="19.7" thickBot="1" x14ac:dyDescent="0.4">
      <c r="C29" s="2"/>
      <c r="D29" s="9"/>
      <c r="E29" s="26"/>
      <c r="F29" s="19"/>
      <c r="G29" s="20"/>
      <c r="H29" s="21"/>
      <c r="I29" s="22"/>
      <c r="J29" s="19"/>
      <c r="K29" s="30"/>
      <c r="L29" s="17"/>
      <c r="M29" s="14"/>
      <c r="N29" s="14"/>
      <c r="O29" s="15"/>
      <c r="P29" s="17"/>
      <c r="Q29" s="14"/>
      <c r="R29" s="14"/>
      <c r="S29" s="18"/>
    </row>
    <row r="30" spans="2:23" ht="19.5" thickBot="1" x14ac:dyDescent="0.3">
      <c r="C30" s="31"/>
      <c r="D30" s="32"/>
      <c r="E30" s="31" t="s">
        <v>29</v>
      </c>
      <c r="F30" s="33"/>
      <c r="G30" s="34">
        <f>SUM(G27:G29)</f>
        <v>8.7900000000000009</v>
      </c>
      <c r="H30" s="34">
        <f>SUM(H27:H29)</f>
        <v>10.79</v>
      </c>
      <c r="I30" s="34">
        <f>SUM(I27:I29)</f>
        <v>53.220000000000006</v>
      </c>
      <c r="J30" s="33">
        <f>SUM(J27:J29)</f>
        <v>352.6</v>
      </c>
      <c r="K30" s="49">
        <v>0.15</v>
      </c>
      <c r="L30" s="36">
        <f t="shared" ref="L30:S30" si="2">SUM(L27:L29)</f>
        <v>0.18000000000000002</v>
      </c>
      <c r="M30" s="47">
        <f t="shared" si="2"/>
        <v>101.53</v>
      </c>
      <c r="N30" s="47">
        <f t="shared" si="2"/>
        <v>64</v>
      </c>
      <c r="O30" s="37">
        <f>O27+O28</f>
        <v>22.5</v>
      </c>
      <c r="P30" s="36">
        <f t="shared" si="2"/>
        <v>168.73</v>
      </c>
      <c r="Q30" s="47">
        <f t="shared" si="2"/>
        <v>203.13</v>
      </c>
      <c r="R30" s="47">
        <f t="shared" si="2"/>
        <v>51.67</v>
      </c>
      <c r="S30" s="48">
        <f t="shared" si="2"/>
        <v>2.2999999999999998</v>
      </c>
    </row>
    <row r="31" spans="2:23" ht="19.7" thickBot="1" x14ac:dyDescent="0.3">
      <c r="C31" s="31"/>
      <c r="D31" s="32"/>
      <c r="E31" s="32"/>
      <c r="F31" s="33"/>
      <c r="G31" s="34"/>
      <c r="H31" s="34"/>
      <c r="I31" s="34"/>
      <c r="J31" s="33"/>
      <c r="K31" s="35"/>
      <c r="L31" s="138"/>
      <c r="M31" s="139"/>
      <c r="N31" s="139"/>
      <c r="O31" s="37"/>
      <c r="P31" s="140"/>
      <c r="Q31" s="139"/>
      <c r="R31" s="139"/>
      <c r="S31" s="141"/>
    </row>
    <row r="32" spans="2:23" ht="19.5" thickBot="1" x14ac:dyDescent="0.3">
      <c r="C32" s="54"/>
      <c r="D32" s="55"/>
      <c r="E32" s="70" t="s">
        <v>52</v>
      </c>
      <c r="F32" s="120"/>
      <c r="G32" s="70">
        <f>G14+G25+G30</f>
        <v>56.643999999999998</v>
      </c>
      <c r="H32" s="70">
        <f>H14+H25+H30</f>
        <v>59.98</v>
      </c>
      <c r="I32" s="121">
        <f>I14+I25+I30</f>
        <v>214.32500000000002</v>
      </c>
      <c r="J32" s="122" t="s">
        <v>31</v>
      </c>
      <c r="K32" s="123" t="s">
        <v>32</v>
      </c>
      <c r="L32" s="124">
        <f t="shared" ref="L32:S32" si="3">L14+L25+L30</f>
        <v>0.55750000000000011</v>
      </c>
      <c r="M32" s="125">
        <f t="shared" si="3"/>
        <v>185.92000000000002</v>
      </c>
      <c r="N32" s="125">
        <f t="shared" si="3"/>
        <v>397.23</v>
      </c>
      <c r="O32" s="125">
        <f t="shared" si="3"/>
        <v>103.825</v>
      </c>
      <c r="P32" s="125">
        <f t="shared" si="3"/>
        <v>823.63000000000011</v>
      </c>
      <c r="Q32" s="125">
        <f t="shared" si="3"/>
        <v>1227.9180000000001</v>
      </c>
      <c r="R32" s="125">
        <f t="shared" si="3"/>
        <v>206.90699999999998</v>
      </c>
      <c r="S32" s="126">
        <f t="shared" si="3"/>
        <v>71.03</v>
      </c>
    </row>
    <row r="33" spans="2:19" ht="19.7" thickBot="1" x14ac:dyDescent="0.3">
      <c r="C33" s="142"/>
      <c r="D33" s="143"/>
      <c r="E33" s="143"/>
      <c r="F33" s="144"/>
      <c r="G33" s="145"/>
      <c r="H33" s="145"/>
      <c r="I33" s="145"/>
      <c r="J33" s="228">
        <f>J14+J25+J30</f>
        <v>1763</v>
      </c>
      <c r="K33" s="147">
        <f>K14+K25+K30</f>
        <v>0.75</v>
      </c>
      <c r="L33" s="148"/>
      <c r="M33" s="149"/>
      <c r="N33" s="149"/>
      <c r="O33" s="149"/>
      <c r="P33" s="149"/>
      <c r="Q33" s="149"/>
      <c r="R33" s="149"/>
      <c r="S33" s="150"/>
    </row>
    <row r="34" spans="2:19" thickBot="1" x14ac:dyDescent="0.3">
      <c r="C34" s="151"/>
      <c r="D34" s="152"/>
      <c r="E34" s="152"/>
      <c r="F34" s="153"/>
      <c r="G34" s="154"/>
      <c r="H34" s="154"/>
      <c r="I34" s="154"/>
      <c r="J34" s="155"/>
      <c r="K34" s="155"/>
      <c r="L34" s="156"/>
      <c r="M34" s="154"/>
      <c r="N34" s="154"/>
      <c r="O34" s="154"/>
      <c r="P34" s="156"/>
      <c r="Q34" s="154"/>
      <c r="R34" s="154"/>
      <c r="S34" s="157"/>
    </row>
    <row r="35" spans="2:19" ht="15.75" thickBot="1" x14ac:dyDescent="0.3">
      <c r="C35" s="54" t="s">
        <v>143</v>
      </c>
      <c r="D35" s="55"/>
      <c r="E35" s="55"/>
      <c r="F35" s="6"/>
      <c r="G35" s="56"/>
      <c r="H35" s="56"/>
      <c r="I35" s="56"/>
      <c r="J35" s="57"/>
      <c r="K35" s="57"/>
      <c r="L35" s="58"/>
      <c r="M35" s="56"/>
      <c r="N35" s="56"/>
      <c r="O35" s="56"/>
      <c r="P35" s="58"/>
      <c r="Q35" s="56"/>
      <c r="R35" s="56"/>
      <c r="S35" s="59"/>
    </row>
    <row r="36" spans="2:19" ht="19.5" thickBot="1" x14ac:dyDescent="0.3">
      <c r="C36" s="175" t="str">
        <f>C4</f>
        <v>День       :  3</v>
      </c>
      <c r="D36" s="60"/>
      <c r="E36" s="60"/>
      <c r="F36" s="158" t="s">
        <v>21</v>
      </c>
      <c r="G36" s="159"/>
      <c r="H36" s="160" t="s">
        <v>26</v>
      </c>
      <c r="I36" s="143"/>
      <c r="J36" s="161" t="s">
        <v>27</v>
      </c>
      <c r="K36" s="161"/>
      <c r="L36" s="142"/>
      <c r="M36" s="143" t="s">
        <v>34</v>
      </c>
      <c r="N36" s="143"/>
      <c r="O36" s="143"/>
      <c r="P36" s="162" t="s">
        <v>33</v>
      </c>
      <c r="Q36" s="143"/>
      <c r="R36" s="143"/>
      <c r="S36" s="195"/>
    </row>
    <row r="37" spans="2:19" ht="19.5" thickBot="1" x14ac:dyDescent="0.3">
      <c r="C37" s="69" t="s">
        <v>49</v>
      </c>
      <c r="D37" s="70"/>
      <c r="E37" s="71"/>
      <c r="F37" s="163" t="s">
        <v>22</v>
      </c>
      <c r="G37" s="59" t="s">
        <v>23</v>
      </c>
      <c r="H37" s="57" t="s">
        <v>24</v>
      </c>
      <c r="I37" s="58" t="s">
        <v>25</v>
      </c>
      <c r="J37" s="163" t="s">
        <v>28</v>
      </c>
      <c r="K37" s="164"/>
      <c r="L37" s="209" t="s">
        <v>43</v>
      </c>
      <c r="M37" s="210" t="s">
        <v>37</v>
      </c>
      <c r="N37" s="210" t="s">
        <v>38</v>
      </c>
      <c r="O37" s="210" t="s">
        <v>39</v>
      </c>
      <c r="P37" s="209" t="s">
        <v>35</v>
      </c>
      <c r="Q37" s="210" t="s">
        <v>36</v>
      </c>
      <c r="R37" s="210" t="s">
        <v>42</v>
      </c>
      <c r="S37" s="211" t="s">
        <v>41</v>
      </c>
    </row>
    <row r="38" spans="2:19" ht="19.7" thickBot="1" x14ac:dyDescent="0.3">
      <c r="C38" s="80"/>
      <c r="D38" s="80"/>
      <c r="E38" s="81"/>
      <c r="F38" s="82"/>
      <c r="G38" s="83"/>
      <c r="H38" s="83"/>
      <c r="I38" s="83"/>
      <c r="J38" s="84"/>
      <c r="K38" s="84"/>
      <c r="L38" s="85"/>
      <c r="M38" s="83"/>
      <c r="N38" s="83"/>
      <c r="O38" s="83"/>
      <c r="P38" s="85"/>
      <c r="Q38" s="83"/>
      <c r="R38" s="83"/>
      <c r="S38" s="83"/>
    </row>
    <row r="39" spans="2:19" ht="19.5" thickBot="1" x14ac:dyDescent="0.3">
      <c r="C39" s="87" t="s">
        <v>8</v>
      </c>
      <c r="D39" s="88"/>
      <c r="E39" s="89"/>
      <c r="F39" s="90"/>
      <c r="G39" s="91"/>
      <c r="H39" s="91"/>
      <c r="I39" s="91"/>
      <c r="J39" s="92"/>
      <c r="K39" s="92"/>
      <c r="L39" s="206"/>
      <c r="M39" s="207"/>
      <c r="N39" s="207"/>
      <c r="O39" s="207"/>
      <c r="P39" s="206"/>
      <c r="Q39" s="207"/>
      <c r="R39" s="207"/>
      <c r="S39" s="208"/>
    </row>
    <row r="40" spans="2:19" ht="18.75" x14ac:dyDescent="0.3">
      <c r="B40" s="232" t="s">
        <v>119</v>
      </c>
      <c r="C40" s="2" t="s">
        <v>56</v>
      </c>
      <c r="D40" s="1"/>
      <c r="E40" s="9"/>
      <c r="F40" s="12">
        <v>180</v>
      </c>
      <c r="G40" s="13">
        <v>17.09</v>
      </c>
      <c r="H40" s="14">
        <v>9.91</v>
      </c>
      <c r="I40" s="15">
        <v>5.84</v>
      </c>
      <c r="J40" s="12">
        <v>251.79</v>
      </c>
      <c r="K40" s="16"/>
      <c r="L40" s="17">
        <v>1.0999999999999999E-2</v>
      </c>
      <c r="M40" s="14">
        <v>5.36</v>
      </c>
      <c r="N40" s="14">
        <v>262.08</v>
      </c>
      <c r="O40" s="15">
        <v>0.68</v>
      </c>
      <c r="P40" s="17">
        <v>103.17</v>
      </c>
      <c r="Q40" s="14">
        <v>236.73</v>
      </c>
      <c r="R40" s="14">
        <v>26.42</v>
      </c>
      <c r="S40" s="18">
        <v>2.61</v>
      </c>
    </row>
    <row r="41" spans="2:19" ht="18.75" x14ac:dyDescent="0.3">
      <c r="B41">
        <v>15</v>
      </c>
      <c r="C41" s="7" t="s">
        <v>45</v>
      </c>
      <c r="D41" s="8"/>
      <c r="E41" s="8"/>
      <c r="F41" s="12">
        <v>30</v>
      </c>
      <c r="G41" s="13">
        <v>6.96</v>
      </c>
      <c r="H41" s="14">
        <v>8.85</v>
      </c>
      <c r="I41" s="15">
        <v>0</v>
      </c>
      <c r="J41" s="12">
        <v>107.49</v>
      </c>
      <c r="K41" s="16"/>
      <c r="L41" s="17">
        <v>8.9999999999999993E-3</v>
      </c>
      <c r="M41" s="14">
        <v>0.21</v>
      </c>
      <c r="N41" s="14">
        <v>78</v>
      </c>
      <c r="O41" s="15">
        <v>51</v>
      </c>
      <c r="P41" s="17">
        <v>264</v>
      </c>
      <c r="Q41" s="14">
        <v>150</v>
      </c>
      <c r="R41" s="14">
        <v>10.5</v>
      </c>
      <c r="S41" s="18">
        <v>0.3</v>
      </c>
    </row>
    <row r="42" spans="2:19" ht="18.75" x14ac:dyDescent="0.3">
      <c r="B42">
        <v>14</v>
      </c>
      <c r="C42" s="7" t="s">
        <v>44</v>
      </c>
      <c r="D42" s="8"/>
      <c r="E42" s="26"/>
      <c r="F42" s="19">
        <v>10</v>
      </c>
      <c r="G42" s="20">
        <v>0.1</v>
      </c>
      <c r="H42" s="21">
        <v>7.2</v>
      </c>
      <c r="I42" s="22">
        <v>0.13</v>
      </c>
      <c r="J42" s="19">
        <v>65.72</v>
      </c>
      <c r="K42" s="16"/>
      <c r="L42" s="17">
        <v>0</v>
      </c>
      <c r="M42" s="14">
        <v>0</v>
      </c>
      <c r="N42" s="14">
        <v>32</v>
      </c>
      <c r="O42" s="15">
        <v>0.08</v>
      </c>
      <c r="P42" s="17">
        <v>1.92</v>
      </c>
      <c r="Q42" s="14">
        <v>2.4</v>
      </c>
      <c r="R42" s="14"/>
      <c r="S42" s="18"/>
    </row>
    <row r="43" spans="2:19" ht="18.75" x14ac:dyDescent="0.3">
      <c r="B43" s="234">
        <v>381</v>
      </c>
      <c r="C43" s="2" t="s">
        <v>179</v>
      </c>
      <c r="D43" s="9"/>
      <c r="E43" s="8"/>
      <c r="F43" s="12">
        <v>200</v>
      </c>
      <c r="G43" s="13">
        <v>0.6</v>
      </c>
      <c r="H43" s="14">
        <v>0.4</v>
      </c>
      <c r="I43" s="15">
        <v>32.6</v>
      </c>
      <c r="J43" s="12">
        <v>136.4</v>
      </c>
      <c r="K43" s="23"/>
      <c r="L43" s="17">
        <v>0.04</v>
      </c>
      <c r="M43" s="14"/>
      <c r="N43" s="14">
        <v>20</v>
      </c>
      <c r="O43" s="15">
        <v>0.17</v>
      </c>
      <c r="P43" s="17">
        <v>40</v>
      </c>
      <c r="Q43" s="14">
        <v>143.30000000000001</v>
      </c>
      <c r="R43" s="14">
        <v>20</v>
      </c>
      <c r="S43" s="18">
        <v>2</v>
      </c>
    </row>
    <row r="44" spans="2:19" ht="18.75" x14ac:dyDescent="0.3">
      <c r="C44" s="2" t="s">
        <v>1</v>
      </c>
      <c r="D44" s="9"/>
      <c r="E44" s="26"/>
      <c r="F44" s="19">
        <v>50</v>
      </c>
      <c r="G44" s="20">
        <v>3.95</v>
      </c>
      <c r="H44" s="21">
        <v>0.5</v>
      </c>
      <c r="I44" s="22">
        <v>24.15</v>
      </c>
      <c r="J44" s="19">
        <v>116.9</v>
      </c>
      <c r="K44" s="16"/>
      <c r="L44" s="24">
        <v>0.05</v>
      </c>
      <c r="M44" s="21"/>
      <c r="N44" s="21"/>
      <c r="O44" s="22">
        <v>0.65</v>
      </c>
      <c r="P44" s="24">
        <v>11.5</v>
      </c>
      <c r="Q44" s="21">
        <v>43.5</v>
      </c>
      <c r="R44" s="21">
        <v>16.5</v>
      </c>
      <c r="S44" s="25">
        <v>0.55000000000000004</v>
      </c>
    </row>
    <row r="45" spans="2:19" ht="18.75" x14ac:dyDescent="0.3">
      <c r="C45" s="2"/>
      <c r="D45" s="9"/>
      <c r="E45" s="26"/>
      <c r="F45" s="19"/>
      <c r="G45" s="20"/>
      <c r="H45" s="21"/>
      <c r="I45" s="22"/>
      <c r="J45" s="19"/>
      <c r="K45" s="16"/>
      <c r="L45" s="24"/>
      <c r="M45" s="21"/>
      <c r="N45" s="21"/>
      <c r="O45" s="22"/>
      <c r="P45" s="24"/>
      <c r="Q45" s="21"/>
      <c r="R45" s="21"/>
      <c r="S45" s="25"/>
    </row>
    <row r="46" spans="2:19" ht="19.5" thickBot="1" x14ac:dyDescent="0.3">
      <c r="C46" s="38"/>
      <c r="D46" s="39"/>
      <c r="E46" s="40"/>
      <c r="F46" s="41"/>
      <c r="G46" s="42"/>
      <c r="H46" s="43"/>
      <c r="I46" s="44"/>
      <c r="J46" s="41"/>
      <c r="K46" s="102"/>
      <c r="L46" s="178"/>
      <c r="M46" s="179"/>
      <c r="N46" s="179"/>
      <c r="O46" s="180"/>
      <c r="P46" s="178"/>
      <c r="Q46" s="179"/>
      <c r="R46" s="179"/>
      <c r="S46" s="181"/>
    </row>
    <row r="47" spans="2:19" ht="19.5" thickBot="1" x14ac:dyDescent="0.3">
      <c r="C47" s="107"/>
      <c r="D47" s="108"/>
      <c r="E47" s="108" t="s">
        <v>29</v>
      </c>
      <c r="F47" s="109"/>
      <c r="G47" s="110">
        <f>SUM(G40:G46)</f>
        <v>28.700000000000003</v>
      </c>
      <c r="H47" s="110">
        <f>SUM(H40:H46)</f>
        <v>26.859999999999996</v>
      </c>
      <c r="I47" s="110">
        <f>SUM(I40:I46)</f>
        <v>62.72</v>
      </c>
      <c r="J47" s="111">
        <f>SUM(J40:J46)</f>
        <v>678.3</v>
      </c>
      <c r="K47" s="112">
        <v>0.25</v>
      </c>
      <c r="L47" s="113">
        <f t="shared" ref="L47:S47" si="4">SUM(L40:L46)</f>
        <v>0.11</v>
      </c>
      <c r="M47" s="114">
        <f t="shared" si="4"/>
        <v>5.57</v>
      </c>
      <c r="N47" s="114">
        <f t="shared" si="4"/>
        <v>392.08</v>
      </c>
      <c r="O47" s="114">
        <f t="shared" si="4"/>
        <v>52.58</v>
      </c>
      <c r="P47" s="113">
        <f t="shared" si="4"/>
        <v>420.59000000000003</v>
      </c>
      <c r="Q47" s="114">
        <f t="shared" si="4"/>
        <v>575.93000000000006</v>
      </c>
      <c r="R47" s="114">
        <f t="shared" si="4"/>
        <v>73.42</v>
      </c>
      <c r="S47" s="115">
        <f t="shared" si="4"/>
        <v>5.46</v>
      </c>
    </row>
    <row r="48" spans="2:19" ht="19.5" thickBot="1" x14ac:dyDescent="0.3">
      <c r="C48" s="87" t="s">
        <v>6</v>
      </c>
      <c r="D48" s="127"/>
      <c r="E48" s="89"/>
      <c r="F48" s="90"/>
      <c r="G48" s="5"/>
      <c r="H48" s="5"/>
      <c r="I48" s="5"/>
      <c r="J48" s="90"/>
      <c r="K48" s="128"/>
      <c r="L48" s="176"/>
      <c r="M48" s="4"/>
      <c r="N48" s="4"/>
      <c r="O48" s="4"/>
      <c r="P48" s="176"/>
      <c r="Q48" s="4"/>
      <c r="R48" s="4"/>
      <c r="S48" s="177"/>
    </row>
    <row r="49" spans="2:22" ht="18.75" x14ac:dyDescent="0.3">
      <c r="B49">
        <v>45</v>
      </c>
      <c r="C49" s="2" t="s">
        <v>20</v>
      </c>
      <c r="D49" s="1"/>
      <c r="E49" s="9"/>
      <c r="F49" s="12">
        <v>80</v>
      </c>
      <c r="G49" s="13">
        <v>1.0640000000000001</v>
      </c>
      <c r="H49" s="14">
        <v>4.8600000000000003</v>
      </c>
      <c r="I49" s="15">
        <v>6.81</v>
      </c>
      <c r="J49" s="12">
        <v>75.2</v>
      </c>
      <c r="K49" s="23"/>
      <c r="L49" s="17">
        <v>1.6E-2</v>
      </c>
      <c r="M49" s="14">
        <v>19.54</v>
      </c>
      <c r="N49" s="14"/>
      <c r="O49" s="15">
        <v>1.84</v>
      </c>
      <c r="P49" s="17">
        <v>34.4</v>
      </c>
      <c r="Q49" s="14">
        <v>22.65</v>
      </c>
      <c r="R49" s="14">
        <v>12.8</v>
      </c>
      <c r="S49" s="18">
        <v>0.41</v>
      </c>
      <c r="V49" t="s">
        <v>9</v>
      </c>
    </row>
    <row r="50" spans="2:22" ht="18.75" x14ac:dyDescent="0.25">
      <c r="B50">
        <v>110</v>
      </c>
      <c r="C50" s="95" t="s">
        <v>105</v>
      </c>
      <c r="D50" s="96"/>
      <c r="E50" s="97"/>
      <c r="F50" s="12">
        <v>240</v>
      </c>
      <c r="G50" s="13">
        <v>5.37</v>
      </c>
      <c r="H50" s="14">
        <v>4.7300000000000004</v>
      </c>
      <c r="I50" s="15">
        <v>10.17</v>
      </c>
      <c r="J50" s="12">
        <v>172.25</v>
      </c>
      <c r="K50" s="23"/>
      <c r="L50" s="17">
        <v>5.1999999999999998E-2</v>
      </c>
      <c r="M50" s="14">
        <v>0.77</v>
      </c>
      <c r="N50" s="14">
        <v>5.63</v>
      </c>
      <c r="O50" s="15"/>
      <c r="P50" s="17">
        <v>22.77</v>
      </c>
      <c r="Q50" s="14">
        <v>54.287999999999997</v>
      </c>
      <c r="R50" s="14">
        <v>16.079999999999998</v>
      </c>
      <c r="S50" s="18">
        <v>0.55000000000000004</v>
      </c>
    </row>
    <row r="51" spans="2:22" ht="18.75" x14ac:dyDescent="0.25">
      <c r="B51">
        <v>234</v>
      </c>
      <c r="C51" s="38" t="s">
        <v>107</v>
      </c>
      <c r="D51" s="39"/>
      <c r="E51" s="40"/>
      <c r="F51" s="41">
        <v>100</v>
      </c>
      <c r="G51" s="42">
        <v>11.946</v>
      </c>
      <c r="H51" s="43">
        <v>5.81</v>
      </c>
      <c r="I51" s="44">
        <v>11.045</v>
      </c>
      <c r="J51" s="41">
        <v>128.5</v>
      </c>
      <c r="K51" s="72"/>
      <c r="L51" s="45">
        <v>0.09</v>
      </c>
      <c r="M51" s="43">
        <v>0.44</v>
      </c>
      <c r="N51" s="43">
        <v>12.13</v>
      </c>
      <c r="O51" s="44">
        <v>0.63</v>
      </c>
      <c r="P51" s="45">
        <v>54.59</v>
      </c>
      <c r="Q51" s="43">
        <v>171.49</v>
      </c>
      <c r="R51" s="43">
        <v>26.13</v>
      </c>
      <c r="S51" s="46">
        <v>0.75</v>
      </c>
    </row>
    <row r="52" spans="2:22" ht="18.75" x14ac:dyDescent="0.25">
      <c r="B52">
        <v>309</v>
      </c>
      <c r="C52" s="95" t="s">
        <v>53</v>
      </c>
      <c r="D52" s="97"/>
      <c r="E52" s="106"/>
      <c r="F52" s="98">
        <v>180</v>
      </c>
      <c r="G52" s="99">
        <v>6.12</v>
      </c>
      <c r="H52" s="100">
        <v>9</v>
      </c>
      <c r="I52" s="101">
        <v>34.200000000000003</v>
      </c>
      <c r="J52" s="98">
        <v>242.28</v>
      </c>
      <c r="K52" s="72"/>
      <c r="L52" s="103">
        <v>7.1999999999999995E-2</v>
      </c>
      <c r="M52" s="100"/>
      <c r="N52" s="100"/>
      <c r="O52" s="101">
        <v>2.34</v>
      </c>
      <c r="P52" s="103">
        <v>93.4</v>
      </c>
      <c r="Q52" s="100">
        <v>179.11</v>
      </c>
      <c r="R52" s="100">
        <v>9</v>
      </c>
      <c r="S52" s="104">
        <v>0.9</v>
      </c>
    </row>
    <row r="53" spans="2:22" ht="18.75" x14ac:dyDescent="0.25">
      <c r="B53">
        <v>331</v>
      </c>
      <c r="C53" s="38" t="s">
        <v>88</v>
      </c>
      <c r="D53" s="39"/>
      <c r="E53" s="40"/>
      <c r="F53" s="12">
        <v>20</v>
      </c>
      <c r="G53" s="13">
        <v>0.33</v>
      </c>
      <c r="H53" s="14">
        <v>1.01</v>
      </c>
      <c r="I53" s="15">
        <v>1.365</v>
      </c>
      <c r="J53" s="12">
        <v>20.39</v>
      </c>
      <c r="K53" s="23"/>
      <c r="L53" s="17">
        <v>5.0000000000000001E-4</v>
      </c>
      <c r="M53" s="14">
        <v>0.4</v>
      </c>
      <c r="N53" s="14">
        <v>5.9</v>
      </c>
      <c r="O53" s="15">
        <v>23.91</v>
      </c>
      <c r="P53" s="17">
        <v>5.77</v>
      </c>
      <c r="Q53" s="14">
        <v>6.51</v>
      </c>
      <c r="R53" s="14">
        <v>2.0569999999999999</v>
      </c>
      <c r="S53" s="18">
        <v>0.09</v>
      </c>
    </row>
    <row r="54" spans="2:22" ht="18.75" x14ac:dyDescent="0.3">
      <c r="B54">
        <v>345</v>
      </c>
      <c r="C54" s="2" t="s">
        <v>96</v>
      </c>
      <c r="D54" s="9"/>
      <c r="E54" s="8"/>
      <c r="F54" s="41">
        <v>200</v>
      </c>
      <c r="G54" s="42">
        <v>0.52</v>
      </c>
      <c r="H54" s="43">
        <v>0.18</v>
      </c>
      <c r="I54" s="44">
        <v>24.84</v>
      </c>
      <c r="J54" s="41">
        <v>102.9</v>
      </c>
      <c r="K54" s="72"/>
      <c r="L54" s="45">
        <v>0.02</v>
      </c>
      <c r="M54" s="43">
        <v>59.4</v>
      </c>
      <c r="N54" s="43"/>
      <c r="O54" s="44">
        <v>0.2</v>
      </c>
      <c r="P54" s="45">
        <v>23.4</v>
      </c>
      <c r="Q54" s="43">
        <v>23.4</v>
      </c>
      <c r="R54" s="43">
        <v>17</v>
      </c>
      <c r="S54" s="46">
        <v>60.3</v>
      </c>
    </row>
    <row r="55" spans="2:22" ht="18.75" x14ac:dyDescent="0.3">
      <c r="C55" s="10" t="s">
        <v>46</v>
      </c>
      <c r="D55" s="11"/>
      <c r="E55" s="26"/>
      <c r="F55" s="19">
        <v>60</v>
      </c>
      <c r="G55" s="20">
        <v>3.36</v>
      </c>
      <c r="H55" s="21">
        <v>0.66</v>
      </c>
      <c r="I55" s="22">
        <v>29.64</v>
      </c>
      <c r="J55" s="19">
        <v>137.94</v>
      </c>
      <c r="K55" s="23"/>
      <c r="L55" s="17">
        <v>7.0000000000000007E-2</v>
      </c>
      <c r="M55" s="14"/>
      <c r="N55" s="14"/>
      <c r="O55" s="15">
        <v>0.54</v>
      </c>
      <c r="P55" s="17">
        <v>13.8</v>
      </c>
      <c r="Q55" s="14">
        <v>63.6</v>
      </c>
      <c r="R55" s="14">
        <v>15</v>
      </c>
      <c r="S55" s="15">
        <v>1.86</v>
      </c>
    </row>
    <row r="56" spans="2:22" ht="18.75" x14ac:dyDescent="0.3">
      <c r="C56" s="10" t="s">
        <v>1</v>
      </c>
      <c r="D56" s="11"/>
      <c r="E56" s="26"/>
      <c r="F56" s="19">
        <v>30</v>
      </c>
      <c r="G56" s="20">
        <v>2.37</v>
      </c>
      <c r="H56" s="21">
        <v>0.3</v>
      </c>
      <c r="I56" s="22">
        <v>14.49</v>
      </c>
      <c r="J56" s="19">
        <v>70.14</v>
      </c>
      <c r="K56" s="23"/>
      <c r="L56" s="24">
        <v>0.03</v>
      </c>
      <c r="M56" s="21"/>
      <c r="N56" s="21"/>
      <c r="O56" s="22">
        <v>0.39</v>
      </c>
      <c r="P56" s="24">
        <v>6.9</v>
      </c>
      <c r="Q56" s="21">
        <v>26.1</v>
      </c>
      <c r="R56" s="21">
        <v>9.9</v>
      </c>
      <c r="S56" s="22">
        <v>0.33</v>
      </c>
    </row>
    <row r="57" spans="2:22" ht="19.5" thickBot="1" x14ac:dyDescent="0.3">
      <c r="C57" s="38"/>
      <c r="D57" s="39"/>
      <c r="E57" s="40"/>
      <c r="F57" s="41"/>
      <c r="G57" s="42"/>
      <c r="H57" s="43"/>
      <c r="I57" s="44"/>
      <c r="J57" s="41"/>
      <c r="K57" s="102"/>
      <c r="L57" s="178"/>
      <c r="M57" s="179"/>
      <c r="N57" s="179"/>
      <c r="O57" s="180"/>
      <c r="P57" s="178"/>
      <c r="Q57" s="179"/>
      <c r="R57" s="179"/>
      <c r="S57" s="181"/>
    </row>
    <row r="58" spans="2:22" ht="19.5" thickBot="1" x14ac:dyDescent="0.3">
      <c r="C58" s="167"/>
      <c r="D58" s="168"/>
      <c r="E58" s="108" t="s">
        <v>29</v>
      </c>
      <c r="F58" s="118"/>
      <c r="G58" s="114">
        <f>SUM(G49:G57)</f>
        <v>31.08</v>
      </c>
      <c r="H58" s="114">
        <f>SUM(H49:H57)</f>
        <v>26.55</v>
      </c>
      <c r="I58" s="114">
        <f>SUM(I49:I57)</f>
        <v>132.56</v>
      </c>
      <c r="J58" s="226">
        <f>SUM(J49:J56)</f>
        <v>949.6</v>
      </c>
      <c r="K58" s="198">
        <v>0.35</v>
      </c>
      <c r="L58" s="113">
        <f t="shared" ref="L58:S58" si="5">SUM(L49:L57)</f>
        <v>0.35050000000000003</v>
      </c>
      <c r="M58" s="114">
        <f t="shared" si="5"/>
        <v>80.55</v>
      </c>
      <c r="N58" s="114">
        <f t="shared" si="5"/>
        <v>23.660000000000004</v>
      </c>
      <c r="O58" s="114">
        <f t="shared" si="5"/>
        <v>29.849999999999998</v>
      </c>
      <c r="P58" s="113">
        <f t="shared" si="5"/>
        <v>255.03000000000006</v>
      </c>
      <c r="Q58" s="114">
        <f t="shared" si="5"/>
        <v>547.14800000000002</v>
      </c>
      <c r="R58" s="114">
        <f t="shared" si="5"/>
        <v>107.967</v>
      </c>
      <c r="S58" s="115">
        <f t="shared" si="5"/>
        <v>65.19</v>
      </c>
    </row>
    <row r="59" spans="2:22" ht="19.5" thickBot="1" x14ac:dyDescent="0.3">
      <c r="C59" s="69" t="s">
        <v>7</v>
      </c>
      <c r="D59" s="69"/>
      <c r="E59" s="89"/>
      <c r="F59" s="132"/>
      <c r="G59" s="133"/>
      <c r="H59" s="133"/>
      <c r="I59" s="133"/>
      <c r="J59" s="132"/>
      <c r="K59" s="72">
        <v>333.3</v>
      </c>
      <c r="L59" s="212"/>
      <c r="M59" s="213"/>
      <c r="N59" s="213"/>
      <c r="O59" s="213"/>
      <c r="P59" s="212"/>
      <c r="Q59" s="213"/>
      <c r="R59" s="213"/>
      <c r="S59" s="214"/>
    </row>
    <row r="60" spans="2:22" ht="18.75" x14ac:dyDescent="0.25">
      <c r="B60">
        <v>399</v>
      </c>
      <c r="C60" s="95" t="s">
        <v>80</v>
      </c>
      <c r="D60" s="97"/>
      <c r="E60" s="106"/>
      <c r="F60" s="98">
        <v>130</v>
      </c>
      <c r="G60" s="99">
        <v>9.77</v>
      </c>
      <c r="H60" s="100">
        <v>13.23</v>
      </c>
      <c r="I60" s="101">
        <v>60.18</v>
      </c>
      <c r="J60" s="98">
        <v>334.2</v>
      </c>
      <c r="K60" s="72"/>
      <c r="L60" s="103">
        <v>0.2</v>
      </c>
      <c r="M60" s="100">
        <v>1.34</v>
      </c>
      <c r="N60" s="100">
        <v>56</v>
      </c>
      <c r="O60" s="101">
        <v>26.25</v>
      </c>
      <c r="P60" s="103">
        <v>140.80000000000001</v>
      </c>
      <c r="Q60" s="100">
        <v>175.87</v>
      </c>
      <c r="R60" s="100">
        <v>42.87</v>
      </c>
      <c r="S60" s="104">
        <v>1.54</v>
      </c>
    </row>
    <row r="61" spans="2:22" ht="18.75" x14ac:dyDescent="0.3">
      <c r="B61" s="234">
        <v>356</v>
      </c>
      <c r="C61" s="10" t="s">
        <v>126</v>
      </c>
      <c r="D61" s="11"/>
      <c r="E61" s="26"/>
      <c r="F61" s="19">
        <v>200</v>
      </c>
      <c r="G61" s="20">
        <v>0.4</v>
      </c>
      <c r="H61" s="21">
        <v>0.27</v>
      </c>
      <c r="I61" s="22">
        <v>0.27</v>
      </c>
      <c r="J61" s="19">
        <v>72.8</v>
      </c>
      <c r="K61" s="23"/>
      <c r="L61" s="17">
        <v>0.01</v>
      </c>
      <c r="M61" s="14">
        <v>100</v>
      </c>
      <c r="N61" s="14"/>
      <c r="O61" s="15"/>
      <c r="P61" s="17">
        <v>7.73</v>
      </c>
      <c r="Q61" s="14">
        <v>2.13</v>
      </c>
      <c r="R61" s="14">
        <v>2.67</v>
      </c>
      <c r="S61" s="18">
        <v>0.53</v>
      </c>
    </row>
    <row r="62" spans="2:22" ht="19.5" thickBot="1" x14ac:dyDescent="0.35">
      <c r="C62" s="2"/>
      <c r="D62" s="9"/>
      <c r="E62" s="26"/>
      <c r="F62" s="19"/>
      <c r="G62" s="20"/>
      <c r="H62" s="21"/>
      <c r="I62" s="22"/>
      <c r="J62" s="19"/>
      <c r="K62" s="30"/>
      <c r="L62" s="215"/>
      <c r="M62" s="216"/>
      <c r="N62" s="216"/>
      <c r="O62" s="217"/>
      <c r="P62" s="215"/>
      <c r="Q62" s="216"/>
      <c r="R62" s="216"/>
      <c r="S62" s="218"/>
    </row>
    <row r="63" spans="2:22" ht="19.5" thickBot="1" x14ac:dyDescent="0.3">
      <c r="C63" s="31"/>
      <c r="D63" s="32"/>
      <c r="E63" s="31" t="s">
        <v>29</v>
      </c>
      <c r="F63" s="33"/>
      <c r="G63" s="34">
        <f>SUM(G60:G62)</f>
        <v>10.17</v>
      </c>
      <c r="H63" s="34">
        <f>SUM(H60:H62)</f>
        <v>13.5</v>
      </c>
      <c r="I63" s="34">
        <f>SUM(I60:I62)</f>
        <v>60.45</v>
      </c>
      <c r="J63" s="224">
        <f>SUM(J60:J62)</f>
        <v>407</v>
      </c>
      <c r="K63" s="49">
        <v>0.15</v>
      </c>
      <c r="L63" s="36">
        <f>SUM(L60:L62)</f>
        <v>0.21000000000000002</v>
      </c>
      <c r="M63" s="139">
        <f>SUM(M60:M62)</f>
        <v>101.34</v>
      </c>
      <c r="N63" s="139">
        <f>SUM(N60:N62)</f>
        <v>56</v>
      </c>
      <c r="O63" s="37">
        <f>SUM(O60:O62)</f>
        <v>26.25</v>
      </c>
      <c r="P63" s="170">
        <f>SUM(P60:P62)</f>
        <v>148.53</v>
      </c>
      <c r="Q63" s="139">
        <f>SUM(Q60:Q62)</f>
        <v>178</v>
      </c>
      <c r="R63" s="139">
        <f>SUM(R60:R62)</f>
        <v>45.54</v>
      </c>
      <c r="S63" s="141">
        <f>SUM(S60:S62)</f>
        <v>2.0700000000000003</v>
      </c>
    </row>
    <row r="64" spans="2:22" ht="19.5" thickBot="1" x14ac:dyDescent="0.3">
      <c r="C64" s="31"/>
      <c r="D64" s="32"/>
      <c r="E64" s="32"/>
      <c r="F64" s="33"/>
      <c r="G64" s="34"/>
      <c r="H64" s="34"/>
      <c r="I64" s="34"/>
      <c r="J64" s="33"/>
      <c r="K64" s="35"/>
      <c r="L64" s="183"/>
      <c r="M64" s="184"/>
      <c r="N64" s="184"/>
      <c r="O64" s="185"/>
      <c r="P64" s="186"/>
      <c r="Q64" s="184"/>
      <c r="R64" s="184"/>
      <c r="S64" s="187"/>
    </row>
    <row r="65" spans="3:20" ht="19.5" thickBot="1" x14ac:dyDescent="0.3">
      <c r="C65" s="203"/>
      <c r="D65" s="71"/>
      <c r="E65" s="71" t="s">
        <v>52</v>
      </c>
      <c r="F65" s="120"/>
      <c r="G65" s="70">
        <f>G47+G58+G63</f>
        <v>69.95</v>
      </c>
      <c r="H65" s="70">
        <f>H47+H58+H63</f>
        <v>66.91</v>
      </c>
      <c r="I65" s="121">
        <f>I47+I58+I63</f>
        <v>255.73000000000002</v>
      </c>
      <c r="J65" s="122" t="s">
        <v>31</v>
      </c>
      <c r="K65" s="172" t="s">
        <v>32</v>
      </c>
      <c r="L65" s="200">
        <f>L47+L58+L63</f>
        <v>0.6705000000000001</v>
      </c>
      <c r="M65" s="204">
        <f>M47+M58+M63</f>
        <v>187.46</v>
      </c>
      <c r="N65" s="204">
        <f>N47+N58+N63</f>
        <v>471.74</v>
      </c>
      <c r="O65" s="204">
        <f>O47+O58+O63</f>
        <v>108.67999999999999</v>
      </c>
      <c r="P65" s="204">
        <f>P47+P58+P63</f>
        <v>824.15000000000009</v>
      </c>
      <c r="Q65" s="204">
        <f>Q47+Q58+Q63</f>
        <v>1301.078</v>
      </c>
      <c r="R65" s="204">
        <f>R47+R58+R63</f>
        <v>226.92699999999999</v>
      </c>
      <c r="S65" s="205">
        <f>S47+S58+S63</f>
        <v>72.72</v>
      </c>
      <c r="T65" s="222"/>
    </row>
    <row r="66" spans="3:20" ht="19.5" thickBot="1" x14ac:dyDescent="0.3">
      <c r="C66" s="142"/>
      <c r="D66" s="143"/>
      <c r="E66" s="143"/>
      <c r="F66" s="144"/>
      <c r="G66" s="145"/>
      <c r="H66" s="145"/>
      <c r="I66" s="145"/>
      <c r="J66" s="146">
        <f>J47+J58+J63</f>
        <v>2034.9</v>
      </c>
      <c r="K66" s="199">
        <f>K47+K58+K63</f>
        <v>0.75</v>
      </c>
      <c r="L66" s="173"/>
      <c r="M66" s="149"/>
      <c r="N66" s="149"/>
      <c r="O66" s="149"/>
      <c r="P66" s="149"/>
      <c r="Q66" s="149"/>
      <c r="R66" s="149"/>
      <c r="S66" s="174"/>
    </row>
  </sheetData>
  <pageMargins left="0.7" right="0.7" top="0.75" bottom="0.75" header="0.3" footer="0.3"/>
  <pageSetup paperSize="9" scale="39" orientation="landscape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66"/>
    <pageSetUpPr fitToPage="1"/>
  </sheetPr>
  <dimension ref="B1:T60"/>
  <sheetViews>
    <sheetView showWhiteSpace="0" topLeftCell="A40" zoomScale="75" zoomScaleNormal="75" workbookViewId="0">
      <selection activeCell="V24" sqref="V24"/>
    </sheetView>
  </sheetViews>
  <sheetFormatPr defaultRowHeight="15" x14ac:dyDescent="0.25"/>
  <cols>
    <col min="5" max="5" width="29" customWidth="1"/>
    <col min="9" max="9" width="10.140625" customWidth="1"/>
    <col min="10" max="10" width="10.5703125" bestFit="1" customWidth="1"/>
    <col min="11" max="11" width="13.5703125" customWidth="1"/>
    <col min="16" max="16" width="10.140625" customWidth="1"/>
    <col min="17" max="17" width="10.5703125" customWidth="1"/>
  </cols>
  <sheetData>
    <row r="1" spans="2:19" thickBot="1" x14ac:dyDescent="0.3"/>
    <row r="2" spans="2:19" ht="15.75" thickBot="1" x14ac:dyDescent="0.3">
      <c r="C2" s="54" t="s">
        <v>144</v>
      </c>
      <c r="D2" s="55"/>
      <c r="E2" s="55"/>
      <c r="F2" s="6"/>
      <c r="G2" s="56"/>
      <c r="H2" s="56"/>
      <c r="I2" s="56"/>
      <c r="J2" s="57"/>
      <c r="K2" s="57"/>
      <c r="L2" s="58"/>
      <c r="M2" s="56"/>
      <c r="N2" s="56"/>
      <c r="O2" s="56"/>
      <c r="P2" s="58"/>
      <c r="Q2" s="56"/>
      <c r="R2" s="56"/>
      <c r="S2" s="59"/>
    </row>
    <row r="3" spans="2:19" ht="19.5" thickBot="1" x14ac:dyDescent="0.3">
      <c r="C3" s="175" t="s">
        <v>145</v>
      </c>
      <c r="D3" s="60"/>
      <c r="E3" s="60"/>
      <c r="F3" s="61" t="s">
        <v>21</v>
      </c>
      <c r="G3" s="62"/>
      <c r="H3" s="63" t="s">
        <v>26</v>
      </c>
      <c r="I3" s="64"/>
      <c r="J3" s="65" t="s">
        <v>27</v>
      </c>
      <c r="K3" s="65"/>
      <c r="L3" s="66"/>
      <c r="M3" s="64" t="s">
        <v>34</v>
      </c>
      <c r="N3" s="64"/>
      <c r="O3" s="64"/>
      <c r="P3" s="67" t="s">
        <v>33</v>
      </c>
      <c r="Q3" s="64"/>
      <c r="R3" s="64"/>
      <c r="S3" s="68"/>
    </row>
    <row r="4" spans="2:19" ht="19.5" thickBot="1" x14ac:dyDescent="0.3">
      <c r="C4" s="69" t="s">
        <v>51</v>
      </c>
      <c r="D4" s="70"/>
      <c r="E4" s="71"/>
      <c r="F4" s="72" t="s">
        <v>22</v>
      </c>
      <c r="G4" s="73" t="s">
        <v>23</v>
      </c>
      <c r="H4" s="74" t="s">
        <v>24</v>
      </c>
      <c r="I4" s="75" t="s">
        <v>25</v>
      </c>
      <c r="J4" s="72" t="s">
        <v>28</v>
      </c>
      <c r="K4" s="76"/>
      <c r="L4" s="77" t="s">
        <v>43</v>
      </c>
      <c r="M4" s="78" t="s">
        <v>37</v>
      </c>
      <c r="N4" s="78" t="s">
        <v>38</v>
      </c>
      <c r="O4" s="78" t="s">
        <v>39</v>
      </c>
      <c r="P4" s="77" t="s">
        <v>35</v>
      </c>
      <c r="Q4" s="78" t="s">
        <v>36</v>
      </c>
      <c r="R4" s="78" t="s">
        <v>42</v>
      </c>
      <c r="S4" s="79" t="s">
        <v>41</v>
      </c>
    </row>
    <row r="5" spans="2:19" ht="19.7" thickBot="1" x14ac:dyDescent="0.3">
      <c r="C5" s="80"/>
      <c r="D5" s="80"/>
      <c r="E5" s="81"/>
      <c r="F5" s="82"/>
      <c r="G5" s="83"/>
      <c r="H5" s="83"/>
      <c r="I5" s="83"/>
      <c r="J5" s="84"/>
      <c r="K5" s="84"/>
      <c r="L5" s="85"/>
      <c r="M5" s="83"/>
      <c r="N5" s="83"/>
      <c r="O5" s="83"/>
      <c r="P5" s="85"/>
      <c r="Q5" s="83"/>
      <c r="R5" s="83"/>
      <c r="S5" s="86"/>
    </row>
    <row r="6" spans="2:19" ht="19.5" thickBot="1" x14ac:dyDescent="0.3">
      <c r="C6" s="87" t="s">
        <v>8</v>
      </c>
      <c r="D6" s="88"/>
      <c r="E6" s="89"/>
      <c r="F6" s="90"/>
      <c r="G6" s="91"/>
      <c r="H6" s="91"/>
      <c r="I6" s="91"/>
      <c r="J6" s="92"/>
      <c r="K6" s="92"/>
      <c r="L6" s="93"/>
      <c r="M6" s="91"/>
      <c r="N6" s="91"/>
      <c r="O6" s="91"/>
      <c r="P6" s="93"/>
      <c r="Q6" s="91"/>
      <c r="R6" s="91"/>
      <c r="S6" s="94"/>
    </row>
    <row r="7" spans="2:19" ht="18.75" x14ac:dyDescent="0.25">
      <c r="B7">
        <v>173</v>
      </c>
      <c r="C7" s="95" t="s">
        <v>177</v>
      </c>
      <c r="D7" s="96"/>
      <c r="E7" s="97"/>
      <c r="F7" s="98">
        <v>180</v>
      </c>
      <c r="G7" s="99">
        <v>6.14</v>
      </c>
      <c r="H7" s="100">
        <v>9.6</v>
      </c>
      <c r="I7" s="101">
        <v>20.28</v>
      </c>
      <c r="J7" s="98">
        <v>267.3</v>
      </c>
      <c r="K7" s="102"/>
      <c r="L7" s="103">
        <v>0.16</v>
      </c>
      <c r="M7" s="100">
        <v>0.95</v>
      </c>
      <c r="N7" s="100">
        <v>47.45</v>
      </c>
      <c r="O7" s="101">
        <v>37.799999999999997</v>
      </c>
      <c r="P7" s="103">
        <v>113.23</v>
      </c>
      <c r="Q7" s="100">
        <v>150.84</v>
      </c>
      <c r="R7" s="100">
        <v>38.9</v>
      </c>
      <c r="S7" s="104">
        <v>1.03</v>
      </c>
    </row>
    <row r="8" spans="2:19" ht="18.75" x14ac:dyDescent="0.3">
      <c r="B8">
        <v>15</v>
      </c>
      <c r="C8" s="7" t="s">
        <v>62</v>
      </c>
      <c r="D8" s="8"/>
      <c r="E8" s="8"/>
      <c r="F8" s="12">
        <v>20</v>
      </c>
      <c r="G8" s="13">
        <v>4.6399999999999997</v>
      </c>
      <c r="H8" s="14">
        <v>5.9</v>
      </c>
      <c r="I8" s="15"/>
      <c r="J8" s="12">
        <v>71.66</v>
      </c>
      <c r="K8" s="16"/>
      <c r="L8" s="17">
        <v>0.01</v>
      </c>
      <c r="M8" s="14">
        <v>0.14000000000000001</v>
      </c>
      <c r="N8" s="14">
        <v>52</v>
      </c>
      <c r="O8" s="15">
        <v>0.1</v>
      </c>
      <c r="P8" s="17">
        <v>176</v>
      </c>
      <c r="Q8" s="14">
        <v>100</v>
      </c>
      <c r="R8" s="14">
        <v>7</v>
      </c>
      <c r="S8" s="18">
        <v>0.2</v>
      </c>
    </row>
    <row r="9" spans="2:19" ht="18.75" x14ac:dyDescent="0.3">
      <c r="B9">
        <v>382</v>
      </c>
      <c r="C9" s="7" t="s">
        <v>19</v>
      </c>
      <c r="D9" s="8"/>
      <c r="E9" s="26"/>
      <c r="F9" s="19">
        <v>200</v>
      </c>
      <c r="G9" s="20">
        <v>3.6</v>
      </c>
      <c r="H9" s="21">
        <v>2.67</v>
      </c>
      <c r="I9" s="22">
        <v>29.2</v>
      </c>
      <c r="J9" s="19">
        <v>155.19999999999999</v>
      </c>
      <c r="K9" s="16"/>
      <c r="L9" s="17">
        <v>0.03</v>
      </c>
      <c r="M9" s="14">
        <v>1.45</v>
      </c>
      <c r="N9" s="14"/>
      <c r="O9" s="15"/>
      <c r="P9" s="17">
        <v>158.66999999999999</v>
      </c>
      <c r="Q9" s="14">
        <v>132</v>
      </c>
      <c r="R9" s="14">
        <v>29.33</v>
      </c>
      <c r="S9" s="18">
        <v>2.4</v>
      </c>
    </row>
    <row r="10" spans="2:19" ht="18.75" x14ac:dyDescent="0.25">
      <c r="C10" s="105" t="s">
        <v>1</v>
      </c>
      <c r="D10" s="106"/>
      <c r="E10" s="106"/>
      <c r="F10" s="41">
        <v>40</v>
      </c>
      <c r="G10" s="42">
        <v>3.16</v>
      </c>
      <c r="H10" s="43">
        <v>0.4</v>
      </c>
      <c r="I10" s="44">
        <v>19.32</v>
      </c>
      <c r="J10" s="41">
        <v>93.52</v>
      </c>
      <c r="K10" s="102"/>
      <c r="L10" s="103">
        <v>0.04</v>
      </c>
      <c r="M10" s="100"/>
      <c r="N10" s="100"/>
      <c r="O10" s="101">
        <v>0.52</v>
      </c>
      <c r="P10" s="103">
        <v>9.1999999999999993</v>
      </c>
      <c r="Q10" s="100">
        <v>34.799999999999997</v>
      </c>
      <c r="R10" s="100">
        <v>13.2</v>
      </c>
      <c r="S10" s="104">
        <v>0.44</v>
      </c>
    </row>
    <row r="11" spans="2:19" ht="19.7" thickBot="1" x14ac:dyDescent="0.3">
      <c r="C11" s="38"/>
      <c r="D11" s="39"/>
      <c r="E11" s="40"/>
      <c r="F11" s="41"/>
      <c r="G11" s="42"/>
      <c r="H11" s="43"/>
      <c r="I11" s="44"/>
      <c r="J11" s="41"/>
      <c r="K11" s="102"/>
      <c r="L11" s="45"/>
      <c r="M11" s="43"/>
      <c r="N11" s="43"/>
      <c r="O11" s="44"/>
      <c r="P11" s="45"/>
      <c r="Q11" s="43"/>
      <c r="R11" s="43"/>
      <c r="S11" s="46"/>
    </row>
    <row r="12" spans="2:19" ht="19.5" thickBot="1" x14ac:dyDescent="0.3">
      <c r="C12" s="107"/>
      <c r="D12" s="108"/>
      <c r="E12" s="108" t="s">
        <v>29</v>
      </c>
      <c r="F12" s="109"/>
      <c r="G12" s="110">
        <f>SUM(G7:G11)</f>
        <v>17.54</v>
      </c>
      <c r="H12" s="110">
        <f>SUM(H7:H11)</f>
        <v>18.57</v>
      </c>
      <c r="I12" s="110">
        <f>SUM(I7:I11)</f>
        <v>68.800000000000011</v>
      </c>
      <c r="J12" s="111">
        <f>SUM(J7:J11)</f>
        <v>587.68000000000006</v>
      </c>
      <c r="K12" s="112">
        <v>0.25</v>
      </c>
      <c r="L12" s="113">
        <f t="shared" ref="L12:S12" si="0">SUM(L7:L11)</f>
        <v>0.24000000000000002</v>
      </c>
      <c r="M12" s="114">
        <f t="shared" si="0"/>
        <v>2.54</v>
      </c>
      <c r="N12" s="114">
        <f t="shared" si="0"/>
        <v>99.45</v>
      </c>
      <c r="O12" s="114">
        <f t="shared" si="0"/>
        <v>38.42</v>
      </c>
      <c r="P12" s="113">
        <f t="shared" si="0"/>
        <v>457.09999999999997</v>
      </c>
      <c r="Q12" s="114">
        <f t="shared" si="0"/>
        <v>417.64000000000004</v>
      </c>
      <c r="R12" s="114">
        <f t="shared" si="0"/>
        <v>88.429999999999993</v>
      </c>
      <c r="S12" s="115">
        <f t="shared" si="0"/>
        <v>4.07</v>
      </c>
    </row>
    <row r="13" spans="2:19" ht="19.5" thickBot="1" x14ac:dyDescent="0.3">
      <c r="C13" s="87" t="s">
        <v>6</v>
      </c>
      <c r="D13" s="127"/>
      <c r="E13" s="89"/>
      <c r="F13" s="90"/>
      <c r="G13" s="5"/>
      <c r="H13" s="5"/>
      <c r="I13" s="5"/>
      <c r="J13" s="90"/>
      <c r="K13" s="128"/>
      <c r="L13" s="129"/>
      <c r="M13" s="5"/>
      <c r="N13" s="5"/>
      <c r="O13" s="5"/>
      <c r="P13" s="129"/>
      <c r="Q13" s="5"/>
      <c r="R13" s="5"/>
      <c r="S13" s="130"/>
    </row>
    <row r="14" spans="2:19" ht="18.75" x14ac:dyDescent="0.25">
      <c r="B14">
        <v>50</v>
      </c>
      <c r="C14" s="95" t="s">
        <v>14</v>
      </c>
      <c r="D14" s="96"/>
      <c r="E14" s="97"/>
      <c r="F14" s="98">
        <v>100</v>
      </c>
      <c r="G14" s="99">
        <v>4.9400000000000004</v>
      </c>
      <c r="H14" s="100">
        <v>9.5</v>
      </c>
      <c r="I14" s="101">
        <v>7.94</v>
      </c>
      <c r="J14" s="98">
        <v>137.02000000000001</v>
      </c>
      <c r="K14" s="72"/>
      <c r="L14" s="103">
        <v>0.02</v>
      </c>
      <c r="M14" s="100">
        <v>7.32</v>
      </c>
      <c r="N14" s="100">
        <v>39</v>
      </c>
      <c r="O14" s="101">
        <v>2.36</v>
      </c>
      <c r="P14" s="103">
        <v>168.45</v>
      </c>
      <c r="Q14" s="100">
        <v>120.4</v>
      </c>
      <c r="R14" s="100">
        <v>26.4</v>
      </c>
      <c r="S14" s="104">
        <v>1.53</v>
      </c>
    </row>
    <row r="15" spans="2:19" ht="18.75" x14ac:dyDescent="0.25">
      <c r="B15">
        <v>98</v>
      </c>
      <c r="C15" s="95" t="s">
        <v>89</v>
      </c>
      <c r="D15" s="96"/>
      <c r="E15" s="97"/>
      <c r="F15" s="98">
        <v>200</v>
      </c>
      <c r="G15" s="99">
        <v>2.7</v>
      </c>
      <c r="H15" s="100">
        <v>2.78</v>
      </c>
      <c r="I15" s="101">
        <v>10.58</v>
      </c>
      <c r="J15" s="98">
        <v>90.68</v>
      </c>
      <c r="K15" s="72"/>
      <c r="L15" s="103">
        <v>0.06</v>
      </c>
      <c r="M15" s="100">
        <v>10</v>
      </c>
      <c r="N15" s="100"/>
      <c r="O15" s="101"/>
      <c r="P15" s="103">
        <v>49.25</v>
      </c>
      <c r="Q15" s="100">
        <v>222.5</v>
      </c>
      <c r="R15" s="100">
        <v>26.5</v>
      </c>
      <c r="S15" s="104">
        <v>0.78</v>
      </c>
    </row>
    <row r="16" spans="2:19" ht="18.75" x14ac:dyDescent="0.25">
      <c r="B16">
        <v>259</v>
      </c>
      <c r="C16" s="38" t="s">
        <v>90</v>
      </c>
      <c r="D16" s="39"/>
      <c r="E16" s="40"/>
      <c r="F16" s="41">
        <v>220</v>
      </c>
      <c r="G16" s="42">
        <v>19.079999999999998</v>
      </c>
      <c r="H16" s="43">
        <v>19.14</v>
      </c>
      <c r="I16" s="44">
        <v>13.96</v>
      </c>
      <c r="J16" s="41">
        <v>358.67</v>
      </c>
      <c r="K16" s="72"/>
      <c r="L16" s="45">
        <v>0.41</v>
      </c>
      <c r="M16" s="43">
        <v>28.14</v>
      </c>
      <c r="N16" s="43"/>
      <c r="O16" s="44">
        <v>1.62</v>
      </c>
      <c r="P16" s="45">
        <v>148.88</v>
      </c>
      <c r="Q16" s="43">
        <v>475.57</v>
      </c>
      <c r="R16" s="43">
        <v>56.82</v>
      </c>
      <c r="S16" s="46">
        <v>4.46</v>
      </c>
    </row>
    <row r="17" spans="2:19" ht="18.75" x14ac:dyDescent="0.25">
      <c r="B17">
        <v>342</v>
      </c>
      <c r="C17" s="38" t="s">
        <v>57</v>
      </c>
      <c r="D17" s="39"/>
      <c r="E17" s="40"/>
      <c r="F17" s="41">
        <v>200</v>
      </c>
      <c r="G17" s="42">
        <v>0.16</v>
      </c>
      <c r="H17" s="43">
        <v>0.16</v>
      </c>
      <c r="I17" s="44">
        <v>23.88</v>
      </c>
      <c r="J17" s="41">
        <v>97.6</v>
      </c>
      <c r="K17" s="72"/>
      <c r="L17" s="45">
        <v>0.01</v>
      </c>
      <c r="M17" s="43">
        <v>1.8</v>
      </c>
      <c r="N17" s="43"/>
      <c r="O17" s="44"/>
      <c r="P17" s="45">
        <v>6.4</v>
      </c>
      <c r="Q17" s="43">
        <v>4.4000000000000004</v>
      </c>
      <c r="R17" s="43">
        <v>3.6</v>
      </c>
      <c r="S17" s="46">
        <v>0.18</v>
      </c>
    </row>
    <row r="18" spans="2:19" ht="18.75" x14ac:dyDescent="0.25">
      <c r="C18" s="38" t="s">
        <v>1</v>
      </c>
      <c r="D18" s="39"/>
      <c r="E18" s="41"/>
      <c r="F18" s="41">
        <v>40</v>
      </c>
      <c r="G18" s="42">
        <v>2.2400000000000002</v>
      </c>
      <c r="H18" s="43">
        <v>0.44</v>
      </c>
      <c r="I18" s="44">
        <v>19.760000000000002</v>
      </c>
      <c r="J18" s="41">
        <v>91.96</v>
      </c>
      <c r="K18" s="72"/>
      <c r="L18" s="45">
        <v>0.04</v>
      </c>
      <c r="M18" s="43"/>
      <c r="N18" s="43"/>
      <c r="O18" s="44">
        <v>0.36</v>
      </c>
      <c r="P18" s="45">
        <v>9.1999999999999993</v>
      </c>
      <c r="Q18" s="43">
        <v>42.4</v>
      </c>
      <c r="R18" s="43">
        <v>10</v>
      </c>
      <c r="S18" s="46">
        <v>1.24</v>
      </c>
    </row>
    <row r="19" spans="2:19" ht="18.75" x14ac:dyDescent="0.25">
      <c r="C19" s="38" t="s">
        <v>46</v>
      </c>
      <c r="D19" s="39"/>
      <c r="E19" s="41"/>
      <c r="F19" s="41">
        <v>20</v>
      </c>
      <c r="G19" s="42">
        <v>1.58</v>
      </c>
      <c r="H19" s="43">
        <v>0.2</v>
      </c>
      <c r="I19" s="44">
        <v>9.66</v>
      </c>
      <c r="J19" s="41">
        <v>46.76</v>
      </c>
      <c r="K19" s="102"/>
      <c r="L19" s="103">
        <v>0.02</v>
      </c>
      <c r="M19" s="100"/>
      <c r="N19" s="100"/>
      <c r="O19" s="101">
        <v>0.26</v>
      </c>
      <c r="P19" s="103">
        <v>4.5999999999999996</v>
      </c>
      <c r="Q19" s="100">
        <v>17.399999999999999</v>
      </c>
      <c r="R19" s="100">
        <v>6.6</v>
      </c>
      <c r="S19" s="104">
        <v>0.22</v>
      </c>
    </row>
    <row r="20" spans="2:19" ht="19.7" thickBot="1" x14ac:dyDescent="0.3">
      <c r="C20" s="38"/>
      <c r="D20" s="131"/>
      <c r="E20" s="40"/>
      <c r="F20" s="41"/>
      <c r="G20" s="42"/>
      <c r="H20" s="43"/>
      <c r="I20" s="44"/>
      <c r="J20" s="41"/>
      <c r="K20" s="72"/>
      <c r="L20" s="45"/>
      <c r="M20" s="43"/>
      <c r="N20" s="43"/>
      <c r="O20" s="44"/>
      <c r="P20" s="45"/>
      <c r="Q20" s="43"/>
      <c r="R20" s="43"/>
      <c r="S20" s="46"/>
    </row>
    <row r="21" spans="2:19" ht="19.5" thickBot="1" x14ac:dyDescent="0.3">
      <c r="C21" s="116"/>
      <c r="D21" s="117"/>
      <c r="E21" s="117" t="s">
        <v>29</v>
      </c>
      <c r="F21" s="118"/>
      <c r="G21" s="114">
        <f>SUM(G14:G20)</f>
        <v>30.699999999999996</v>
      </c>
      <c r="H21" s="114">
        <f>SUM(H14:H20)</f>
        <v>32.220000000000006</v>
      </c>
      <c r="I21" s="114">
        <f>SUM(I14:I20)</f>
        <v>85.78</v>
      </c>
      <c r="J21" s="119">
        <f>SUM(J14:J20)</f>
        <v>822.69</v>
      </c>
      <c r="K21" s="112">
        <v>0.35</v>
      </c>
      <c r="L21" s="113">
        <f t="shared" ref="L21:S21" si="1">SUM(L14:L20)</f>
        <v>0.56000000000000005</v>
      </c>
      <c r="M21" s="114">
        <f t="shared" si="1"/>
        <v>47.26</v>
      </c>
      <c r="N21" s="114">
        <f t="shared" si="1"/>
        <v>39</v>
      </c>
      <c r="O21" s="114">
        <f t="shared" si="1"/>
        <v>4.5999999999999996</v>
      </c>
      <c r="P21" s="113">
        <f t="shared" si="1"/>
        <v>386.78</v>
      </c>
      <c r="Q21" s="114">
        <f t="shared" si="1"/>
        <v>882.67</v>
      </c>
      <c r="R21" s="114">
        <f t="shared" si="1"/>
        <v>129.91999999999999</v>
      </c>
      <c r="S21" s="115">
        <f t="shared" si="1"/>
        <v>8.41</v>
      </c>
    </row>
    <row r="22" spans="2:19" ht="19.5" thickBot="1" x14ac:dyDescent="0.3">
      <c r="C22" s="69" t="s">
        <v>7</v>
      </c>
      <c r="D22" s="127"/>
      <c r="E22" s="89"/>
      <c r="F22" s="132"/>
      <c r="G22" s="133"/>
      <c r="H22" s="133"/>
      <c r="I22" s="133"/>
      <c r="J22" s="132"/>
      <c r="K22" s="72"/>
      <c r="L22" s="134"/>
      <c r="M22" s="133"/>
      <c r="N22" s="133"/>
      <c r="O22" s="133"/>
      <c r="P22" s="134"/>
      <c r="Q22" s="133"/>
      <c r="R22" s="133"/>
      <c r="S22" s="135"/>
    </row>
    <row r="23" spans="2:19" ht="18.75" x14ac:dyDescent="0.3">
      <c r="B23">
        <v>406</v>
      </c>
      <c r="C23" s="3" t="s">
        <v>55</v>
      </c>
      <c r="D23" s="9"/>
      <c r="E23" s="8"/>
      <c r="F23" s="12">
        <v>105</v>
      </c>
      <c r="G23" s="13">
        <v>6.46</v>
      </c>
      <c r="H23" s="14">
        <v>4.99</v>
      </c>
      <c r="I23" s="15">
        <v>56.53</v>
      </c>
      <c r="J23" s="12">
        <v>312.60000000000002</v>
      </c>
      <c r="K23" s="23"/>
      <c r="L23" s="17">
        <v>0.09</v>
      </c>
      <c r="M23" s="14">
        <v>0.05</v>
      </c>
      <c r="N23" s="14">
        <v>16.100000000000001</v>
      </c>
      <c r="O23" s="15">
        <v>3.44</v>
      </c>
      <c r="P23" s="17">
        <v>19.850000000000001</v>
      </c>
      <c r="Q23" s="14">
        <v>55.93</v>
      </c>
      <c r="R23" s="14">
        <v>20.38</v>
      </c>
      <c r="S23" s="18">
        <v>1.39</v>
      </c>
    </row>
    <row r="24" spans="2:19" ht="18.75" x14ac:dyDescent="0.3">
      <c r="B24">
        <v>355</v>
      </c>
      <c r="C24" s="38" t="s">
        <v>172</v>
      </c>
      <c r="D24" s="9"/>
      <c r="E24" s="8"/>
      <c r="F24" s="19">
        <v>200</v>
      </c>
      <c r="G24" s="20">
        <v>0.53</v>
      </c>
      <c r="H24" s="21"/>
      <c r="I24" s="22">
        <v>9.4700000000000006</v>
      </c>
      <c r="J24" s="19">
        <v>40</v>
      </c>
      <c r="K24" s="16"/>
      <c r="L24" s="17"/>
      <c r="M24" s="14">
        <v>0.27</v>
      </c>
      <c r="N24" s="14"/>
      <c r="O24" s="15"/>
      <c r="P24" s="17">
        <v>13.6</v>
      </c>
      <c r="Q24" s="14">
        <v>22.13</v>
      </c>
      <c r="R24" s="14">
        <v>11.73</v>
      </c>
      <c r="S24" s="18">
        <v>2.13</v>
      </c>
    </row>
    <row r="25" spans="2:19" ht="19.5" thickBot="1" x14ac:dyDescent="0.35">
      <c r="C25" s="2"/>
      <c r="D25" s="9"/>
      <c r="E25" s="26"/>
      <c r="F25" s="19"/>
      <c r="G25" s="20"/>
      <c r="H25" s="21"/>
      <c r="I25" s="22"/>
      <c r="J25" s="19"/>
      <c r="K25" s="16"/>
      <c r="L25" s="17"/>
      <c r="M25" s="14"/>
      <c r="N25" s="14"/>
      <c r="O25" s="15"/>
      <c r="P25" s="17"/>
      <c r="Q25" s="14"/>
      <c r="R25" s="14"/>
      <c r="S25" s="18"/>
    </row>
    <row r="26" spans="2:19" ht="19.5" thickBot="1" x14ac:dyDescent="0.3">
      <c r="C26" s="31"/>
      <c r="D26" s="32"/>
      <c r="E26" s="31" t="s">
        <v>29</v>
      </c>
      <c r="F26" s="33"/>
      <c r="G26" s="34">
        <f>SUM(G23:G25)</f>
        <v>6.99</v>
      </c>
      <c r="H26" s="34">
        <f>SUM(H23:H25)</f>
        <v>4.99</v>
      </c>
      <c r="I26" s="34">
        <f>SUM(I23:I25)</f>
        <v>66</v>
      </c>
      <c r="J26" s="227">
        <f>SUM(J23:J25)</f>
        <v>352.6</v>
      </c>
      <c r="K26" s="49">
        <v>0.15</v>
      </c>
      <c r="L26" s="36">
        <f t="shared" ref="L26:S26" si="2">SUM(L23:L25)</f>
        <v>0.09</v>
      </c>
      <c r="M26" s="47">
        <f t="shared" si="2"/>
        <v>0.32</v>
      </c>
      <c r="N26" s="47">
        <f t="shared" si="2"/>
        <v>16.100000000000001</v>
      </c>
      <c r="O26" s="37">
        <f>O23+O24</f>
        <v>3.44</v>
      </c>
      <c r="P26" s="36">
        <f t="shared" si="2"/>
        <v>33.450000000000003</v>
      </c>
      <c r="Q26" s="47">
        <f t="shared" si="2"/>
        <v>78.06</v>
      </c>
      <c r="R26" s="47">
        <f t="shared" si="2"/>
        <v>32.11</v>
      </c>
      <c r="S26" s="48">
        <f t="shared" si="2"/>
        <v>3.5199999999999996</v>
      </c>
    </row>
    <row r="27" spans="2:19" ht="19.5" thickBot="1" x14ac:dyDescent="0.3">
      <c r="C27" s="31"/>
      <c r="D27" s="32"/>
      <c r="E27" s="32"/>
      <c r="F27" s="33"/>
      <c r="G27" s="34"/>
      <c r="H27" s="34"/>
      <c r="I27" s="34"/>
      <c r="J27" s="33"/>
      <c r="K27" s="35"/>
      <c r="L27" s="138"/>
      <c r="M27" s="139"/>
      <c r="N27" s="139"/>
      <c r="O27" s="37"/>
      <c r="P27" s="140"/>
      <c r="Q27" s="139"/>
      <c r="R27" s="139"/>
      <c r="S27" s="141"/>
    </row>
    <row r="28" spans="2:19" ht="19.5" thickBot="1" x14ac:dyDescent="0.3">
      <c r="C28" s="54"/>
      <c r="D28" s="55"/>
      <c r="E28" s="70" t="s">
        <v>52</v>
      </c>
      <c r="F28" s="120"/>
      <c r="G28" s="70">
        <f>G12+G21+G26</f>
        <v>55.23</v>
      </c>
      <c r="H28" s="70">
        <f>H12+H21+H26</f>
        <v>55.780000000000008</v>
      </c>
      <c r="I28" s="121">
        <f>I12+I21+I26</f>
        <v>220.58</v>
      </c>
      <c r="J28" s="122" t="s">
        <v>31</v>
      </c>
      <c r="K28" s="123" t="s">
        <v>32</v>
      </c>
      <c r="L28" s="124">
        <f t="shared" ref="L28:S28" si="3">L12+L21+L26</f>
        <v>0.89</v>
      </c>
      <c r="M28" s="125">
        <f t="shared" si="3"/>
        <v>50.12</v>
      </c>
      <c r="N28" s="125">
        <f t="shared" si="3"/>
        <v>154.54999999999998</v>
      </c>
      <c r="O28" s="125">
        <f t="shared" si="3"/>
        <v>46.46</v>
      </c>
      <c r="P28" s="125">
        <f t="shared" si="3"/>
        <v>877.32999999999993</v>
      </c>
      <c r="Q28" s="125">
        <f t="shared" si="3"/>
        <v>1378.37</v>
      </c>
      <c r="R28" s="125">
        <f t="shared" si="3"/>
        <v>250.45999999999998</v>
      </c>
      <c r="S28" s="126">
        <f t="shared" si="3"/>
        <v>16</v>
      </c>
    </row>
    <row r="29" spans="2:19" ht="19.5" thickBot="1" x14ac:dyDescent="0.3">
      <c r="C29" s="142"/>
      <c r="D29" s="143"/>
      <c r="E29" s="143"/>
      <c r="F29" s="144"/>
      <c r="G29" s="145"/>
      <c r="H29" s="145"/>
      <c r="I29" s="145"/>
      <c r="J29" s="225">
        <f>J12+J21+J26</f>
        <v>1762.9700000000003</v>
      </c>
      <c r="K29" s="147">
        <f>K12+K21+K26</f>
        <v>0.75</v>
      </c>
      <c r="L29" s="148"/>
      <c r="M29" s="149"/>
      <c r="N29" s="149"/>
      <c r="O29" s="149"/>
      <c r="P29" s="149"/>
      <c r="Q29" s="149"/>
      <c r="R29" s="149"/>
      <c r="S29" s="150"/>
    </row>
    <row r="30" spans="2:19" ht="15.75" thickBot="1" x14ac:dyDescent="0.3">
      <c r="C30" s="151"/>
      <c r="D30" s="152"/>
      <c r="E30" s="152"/>
      <c r="F30" s="153"/>
      <c r="G30" s="154"/>
      <c r="H30" s="154"/>
      <c r="I30" s="154"/>
      <c r="J30" s="155"/>
      <c r="K30" s="155"/>
      <c r="L30" s="156"/>
      <c r="M30" s="154"/>
      <c r="N30" s="154"/>
      <c r="O30" s="154"/>
      <c r="P30" s="156"/>
      <c r="Q30" s="154"/>
      <c r="R30" s="154"/>
      <c r="S30" s="157"/>
    </row>
    <row r="31" spans="2:19" ht="15.75" thickBot="1" x14ac:dyDescent="0.3">
      <c r="C31" s="54" t="s">
        <v>139</v>
      </c>
      <c r="D31" s="55"/>
      <c r="E31" s="55"/>
      <c r="F31" s="6"/>
      <c r="G31" s="56"/>
      <c r="H31" s="56"/>
      <c r="I31" s="56"/>
      <c r="J31" s="57"/>
      <c r="K31" s="57"/>
      <c r="L31" s="58"/>
      <c r="M31" s="56"/>
      <c r="N31" s="56"/>
      <c r="O31" s="56"/>
      <c r="P31" s="58"/>
      <c r="Q31" s="56"/>
      <c r="R31" s="56"/>
      <c r="S31" s="56"/>
    </row>
    <row r="32" spans="2:19" ht="19.5" thickBot="1" x14ac:dyDescent="0.3">
      <c r="C32" s="175" t="str">
        <f>C3</f>
        <v>День       :  4</v>
      </c>
      <c r="D32" s="60"/>
      <c r="E32" s="60"/>
      <c r="F32" s="158" t="s">
        <v>21</v>
      </c>
      <c r="G32" s="159"/>
      <c r="H32" s="160" t="s">
        <v>26</v>
      </c>
      <c r="I32" s="143"/>
      <c r="J32" s="161" t="s">
        <v>27</v>
      </c>
      <c r="K32" s="161"/>
      <c r="L32" s="142"/>
      <c r="M32" s="143" t="s">
        <v>34</v>
      </c>
      <c r="N32" s="143"/>
      <c r="O32" s="143"/>
      <c r="P32" s="162" t="s">
        <v>33</v>
      </c>
      <c r="Q32" s="143"/>
      <c r="R32" s="143"/>
      <c r="S32" s="143"/>
    </row>
    <row r="33" spans="2:19" ht="19.5" thickBot="1" x14ac:dyDescent="0.3">
      <c r="C33" s="69" t="s">
        <v>49</v>
      </c>
      <c r="D33" s="70"/>
      <c r="E33" s="71"/>
      <c r="F33" s="163" t="s">
        <v>22</v>
      </c>
      <c r="G33" s="59" t="s">
        <v>23</v>
      </c>
      <c r="H33" s="57" t="s">
        <v>24</v>
      </c>
      <c r="I33" s="58" t="s">
        <v>25</v>
      </c>
      <c r="J33" s="163" t="s">
        <v>28</v>
      </c>
      <c r="K33" s="164"/>
      <c r="L33" s="165" t="s">
        <v>43</v>
      </c>
      <c r="M33" s="166" t="s">
        <v>37</v>
      </c>
      <c r="N33" s="166" t="s">
        <v>38</v>
      </c>
      <c r="O33" s="166" t="s">
        <v>39</v>
      </c>
      <c r="P33" s="165" t="s">
        <v>35</v>
      </c>
      <c r="Q33" s="166" t="s">
        <v>36</v>
      </c>
      <c r="R33" s="166" t="s">
        <v>42</v>
      </c>
      <c r="S33" s="166" t="s">
        <v>41</v>
      </c>
    </row>
    <row r="34" spans="2:19" ht="19.5" thickBot="1" x14ac:dyDescent="0.3">
      <c r="C34" s="80"/>
      <c r="D34" s="80"/>
      <c r="E34" s="81"/>
      <c r="F34" s="82"/>
      <c r="G34" s="83"/>
      <c r="H34" s="83"/>
      <c r="I34" s="83"/>
      <c r="J34" s="84"/>
      <c r="K34" s="84"/>
      <c r="L34" s="85"/>
      <c r="M34" s="83"/>
      <c r="N34" s="83"/>
      <c r="O34" s="83"/>
      <c r="P34" s="85"/>
      <c r="Q34" s="83"/>
      <c r="R34" s="83"/>
      <c r="S34" s="83"/>
    </row>
    <row r="35" spans="2:19" ht="19.5" thickBot="1" x14ac:dyDescent="0.3">
      <c r="C35" s="87" t="s">
        <v>8</v>
      </c>
      <c r="D35" s="88"/>
      <c r="E35" s="89"/>
      <c r="F35" s="90"/>
      <c r="G35" s="91"/>
      <c r="H35" s="91"/>
      <c r="I35" s="91"/>
      <c r="J35" s="92"/>
      <c r="K35" s="92"/>
      <c r="L35" s="93"/>
      <c r="M35" s="91"/>
      <c r="N35" s="91"/>
      <c r="O35" s="91"/>
      <c r="P35" s="93"/>
      <c r="Q35" s="91"/>
      <c r="R35" s="91"/>
      <c r="S35" s="91"/>
    </row>
    <row r="36" spans="2:19" ht="18.75" x14ac:dyDescent="0.25">
      <c r="B36">
        <v>173</v>
      </c>
      <c r="C36" s="95" t="s">
        <v>177</v>
      </c>
      <c r="D36" s="96"/>
      <c r="E36" s="97"/>
      <c r="F36" s="98">
        <v>215</v>
      </c>
      <c r="G36" s="99">
        <v>6.34</v>
      </c>
      <c r="H36" s="100">
        <v>11.45</v>
      </c>
      <c r="I36" s="101">
        <v>22.22</v>
      </c>
      <c r="J36" s="98">
        <v>319</v>
      </c>
      <c r="K36" s="102"/>
      <c r="L36" s="103">
        <v>0.185</v>
      </c>
      <c r="M36" s="100">
        <v>1.1399999999999999</v>
      </c>
      <c r="N36" s="100">
        <v>56.68</v>
      </c>
      <c r="O36" s="101">
        <v>45.15</v>
      </c>
      <c r="P36" s="103">
        <v>135.25</v>
      </c>
      <c r="Q36" s="100">
        <v>180.17</v>
      </c>
      <c r="R36" s="100">
        <v>46.52</v>
      </c>
      <c r="S36" s="104">
        <v>1.23</v>
      </c>
    </row>
    <row r="37" spans="2:19" ht="18.75" x14ac:dyDescent="0.3">
      <c r="B37">
        <v>15</v>
      </c>
      <c r="C37" s="7" t="s">
        <v>62</v>
      </c>
      <c r="D37" s="8"/>
      <c r="E37" s="8"/>
      <c r="F37" s="12">
        <v>25</v>
      </c>
      <c r="G37" s="13">
        <v>5.8</v>
      </c>
      <c r="H37" s="14">
        <v>7.37</v>
      </c>
      <c r="I37" s="15"/>
      <c r="J37" s="12">
        <v>87.16</v>
      </c>
      <c r="K37" s="16"/>
      <c r="L37" s="17">
        <v>1.2500000000000001E-2</v>
      </c>
      <c r="M37" s="14">
        <v>0.17499999999999999</v>
      </c>
      <c r="N37" s="14">
        <v>65</v>
      </c>
      <c r="O37" s="15">
        <v>0.125</v>
      </c>
      <c r="P37" s="17">
        <v>220</v>
      </c>
      <c r="Q37" s="14">
        <v>125</v>
      </c>
      <c r="R37" s="14">
        <v>8.75</v>
      </c>
      <c r="S37" s="18">
        <v>0.25</v>
      </c>
    </row>
    <row r="38" spans="2:19" ht="18.75" x14ac:dyDescent="0.3">
      <c r="B38">
        <v>382</v>
      </c>
      <c r="C38" s="7" t="s">
        <v>19</v>
      </c>
      <c r="D38" s="8"/>
      <c r="E38" s="26"/>
      <c r="F38" s="19">
        <v>200</v>
      </c>
      <c r="G38" s="20">
        <v>3.6</v>
      </c>
      <c r="H38" s="21">
        <v>2.67</v>
      </c>
      <c r="I38" s="22">
        <v>29.2</v>
      </c>
      <c r="J38" s="19">
        <v>155.19999999999999</v>
      </c>
      <c r="K38" s="16"/>
      <c r="L38" s="17">
        <v>0.03</v>
      </c>
      <c r="M38" s="14">
        <v>1.45</v>
      </c>
      <c r="N38" s="14"/>
      <c r="O38" s="15"/>
      <c r="P38" s="17">
        <v>158.66999999999999</v>
      </c>
      <c r="Q38" s="14">
        <v>132</v>
      </c>
      <c r="R38" s="14">
        <v>29.33</v>
      </c>
      <c r="S38" s="18">
        <v>2.4</v>
      </c>
    </row>
    <row r="39" spans="2:19" ht="18.75" x14ac:dyDescent="0.3">
      <c r="C39" s="2" t="s">
        <v>1</v>
      </c>
      <c r="D39" s="9"/>
      <c r="E39" s="26"/>
      <c r="F39" s="19">
        <v>50</v>
      </c>
      <c r="G39" s="20">
        <v>3.95</v>
      </c>
      <c r="H39" s="21">
        <v>0.5</v>
      </c>
      <c r="I39" s="22">
        <v>24.15</v>
      </c>
      <c r="J39" s="19">
        <v>116.9</v>
      </c>
      <c r="K39" s="16"/>
      <c r="L39" s="24">
        <v>0.05</v>
      </c>
      <c r="M39" s="21"/>
      <c r="N39" s="21"/>
      <c r="O39" s="22">
        <v>0.65</v>
      </c>
      <c r="P39" s="24">
        <v>11.5</v>
      </c>
      <c r="Q39" s="21">
        <v>43.5</v>
      </c>
      <c r="R39" s="21">
        <v>16.5</v>
      </c>
      <c r="S39" s="22">
        <v>0.55000000000000004</v>
      </c>
    </row>
    <row r="40" spans="2:19" ht="18.75" x14ac:dyDescent="0.3">
      <c r="C40" s="2"/>
      <c r="D40" s="9"/>
      <c r="E40" s="26"/>
      <c r="F40" s="19"/>
      <c r="G40" s="20"/>
      <c r="H40" s="21"/>
      <c r="I40" s="22"/>
      <c r="J40" s="19"/>
      <c r="K40" s="16"/>
      <c r="L40" s="24"/>
      <c r="M40" s="21"/>
      <c r="N40" s="21"/>
      <c r="O40" s="22"/>
      <c r="P40" s="24"/>
      <c r="Q40" s="21"/>
      <c r="R40" s="21"/>
      <c r="S40" s="22"/>
    </row>
    <row r="41" spans="2:19" ht="19.5" thickBot="1" x14ac:dyDescent="0.3">
      <c r="C41" s="38"/>
      <c r="D41" s="39"/>
      <c r="E41" s="40"/>
      <c r="F41" s="41"/>
      <c r="G41" s="42"/>
      <c r="H41" s="43"/>
      <c r="I41" s="44"/>
      <c r="J41" s="41"/>
      <c r="K41" s="102"/>
      <c r="L41" s="45"/>
      <c r="M41" s="43"/>
      <c r="N41" s="43"/>
      <c r="O41" s="44"/>
      <c r="P41" s="45"/>
      <c r="Q41" s="43"/>
      <c r="R41" s="43"/>
      <c r="S41" s="46"/>
    </row>
    <row r="42" spans="2:19" ht="19.5" thickBot="1" x14ac:dyDescent="0.3">
      <c r="C42" s="107"/>
      <c r="D42" s="108"/>
      <c r="E42" s="108" t="s">
        <v>29</v>
      </c>
      <c r="F42" s="109"/>
      <c r="G42" s="110">
        <f>SUM(G36:G41)</f>
        <v>19.690000000000001</v>
      </c>
      <c r="H42" s="110">
        <f>SUM(H36:H41)</f>
        <v>21.990000000000002</v>
      </c>
      <c r="I42" s="110">
        <f>SUM(I36:I41)</f>
        <v>75.569999999999993</v>
      </c>
      <c r="J42" s="111">
        <f>SUM(J36:J41)</f>
        <v>678.25999999999988</v>
      </c>
      <c r="K42" s="112">
        <v>0.25</v>
      </c>
      <c r="L42" s="113">
        <f t="shared" ref="L42:S42" si="4">SUM(L36:L41)</f>
        <v>0.27750000000000002</v>
      </c>
      <c r="M42" s="114">
        <f t="shared" si="4"/>
        <v>2.7649999999999997</v>
      </c>
      <c r="N42" s="114">
        <f t="shared" si="4"/>
        <v>121.68</v>
      </c>
      <c r="O42" s="114">
        <f t="shared" si="4"/>
        <v>45.924999999999997</v>
      </c>
      <c r="P42" s="113">
        <f t="shared" si="4"/>
        <v>525.41999999999996</v>
      </c>
      <c r="Q42" s="114">
        <f t="shared" si="4"/>
        <v>480.66999999999996</v>
      </c>
      <c r="R42" s="114">
        <f t="shared" si="4"/>
        <v>101.1</v>
      </c>
      <c r="S42" s="115">
        <f t="shared" si="4"/>
        <v>4.43</v>
      </c>
    </row>
    <row r="43" spans="2:19" ht="19.5" thickBot="1" x14ac:dyDescent="0.3">
      <c r="C43" s="87" t="s">
        <v>6</v>
      </c>
      <c r="D43" s="127"/>
      <c r="E43" s="89"/>
      <c r="F43" s="90"/>
      <c r="G43" s="5"/>
      <c r="H43" s="5"/>
      <c r="I43" s="5"/>
      <c r="J43" s="90"/>
      <c r="K43" s="128"/>
      <c r="L43" s="129"/>
      <c r="M43" s="5"/>
      <c r="N43" s="5"/>
      <c r="O43" s="5"/>
      <c r="P43" s="129"/>
      <c r="Q43" s="5"/>
      <c r="R43" s="5"/>
      <c r="S43" s="5"/>
    </row>
    <row r="44" spans="2:19" ht="18.75" x14ac:dyDescent="0.25">
      <c r="B44">
        <v>50</v>
      </c>
      <c r="C44" s="95" t="s">
        <v>14</v>
      </c>
      <c r="D44" s="96"/>
      <c r="E44" s="97"/>
      <c r="F44" s="98">
        <v>100</v>
      </c>
      <c r="G44" s="99">
        <v>4.9400000000000004</v>
      </c>
      <c r="H44" s="100">
        <v>9.5</v>
      </c>
      <c r="I44" s="101">
        <v>7.94</v>
      </c>
      <c r="J44" s="98">
        <v>137.02000000000001</v>
      </c>
      <c r="K44" s="72"/>
      <c r="L44" s="103">
        <v>0.02</v>
      </c>
      <c r="M44" s="100">
        <v>7.32</v>
      </c>
      <c r="N44" s="100">
        <v>39</v>
      </c>
      <c r="O44" s="101">
        <v>2.36</v>
      </c>
      <c r="P44" s="103">
        <v>168.45</v>
      </c>
      <c r="Q44" s="100">
        <v>120.4</v>
      </c>
      <c r="R44" s="100">
        <v>26.4</v>
      </c>
      <c r="S44" s="104">
        <v>1.53</v>
      </c>
    </row>
    <row r="45" spans="2:19" ht="18.75" x14ac:dyDescent="0.25">
      <c r="B45">
        <v>98</v>
      </c>
      <c r="C45" s="95" t="s">
        <v>89</v>
      </c>
      <c r="D45" s="96"/>
      <c r="E45" s="97"/>
      <c r="F45" s="98">
        <v>250</v>
      </c>
      <c r="G45" s="99">
        <v>2.7</v>
      </c>
      <c r="H45" s="100">
        <v>2.78</v>
      </c>
      <c r="I45" s="101">
        <v>14.58</v>
      </c>
      <c r="J45" s="98">
        <v>90.68</v>
      </c>
      <c r="K45" s="72"/>
      <c r="L45" s="103">
        <v>0.06</v>
      </c>
      <c r="M45" s="100">
        <v>10</v>
      </c>
      <c r="N45" s="100"/>
      <c r="O45" s="101"/>
      <c r="P45" s="103">
        <v>49.25</v>
      </c>
      <c r="Q45" s="100">
        <v>222.5</v>
      </c>
      <c r="R45" s="100">
        <v>26.5</v>
      </c>
      <c r="S45" s="104">
        <v>0.78</v>
      </c>
    </row>
    <row r="46" spans="2:19" ht="18.75" x14ac:dyDescent="0.25">
      <c r="B46">
        <v>259</v>
      </c>
      <c r="C46" s="38" t="s">
        <v>90</v>
      </c>
      <c r="D46" s="39"/>
      <c r="E46" s="40"/>
      <c r="F46" s="41">
        <v>260</v>
      </c>
      <c r="G46" s="42">
        <v>20.25</v>
      </c>
      <c r="H46" s="43">
        <v>28.94</v>
      </c>
      <c r="I46" s="44">
        <v>14.85</v>
      </c>
      <c r="J46" s="41">
        <v>416.17</v>
      </c>
      <c r="K46" s="72"/>
      <c r="L46" s="45">
        <v>0.45</v>
      </c>
      <c r="M46" s="43">
        <v>31.19</v>
      </c>
      <c r="N46" s="43"/>
      <c r="O46" s="44">
        <v>1.79</v>
      </c>
      <c r="P46" s="45">
        <v>119.1</v>
      </c>
      <c r="Q46" s="43">
        <v>427.29</v>
      </c>
      <c r="R46" s="43">
        <v>62.99</v>
      </c>
      <c r="S46" s="46">
        <v>4.9400000000000004</v>
      </c>
    </row>
    <row r="47" spans="2:19" ht="18.75" x14ac:dyDescent="0.25">
      <c r="B47">
        <v>342</v>
      </c>
      <c r="C47" s="38" t="s">
        <v>57</v>
      </c>
      <c r="D47" s="39"/>
      <c r="E47" s="40"/>
      <c r="F47" s="41">
        <v>200</v>
      </c>
      <c r="G47" s="42">
        <v>0.16</v>
      </c>
      <c r="H47" s="43">
        <v>0.16</v>
      </c>
      <c r="I47" s="44">
        <v>23.88</v>
      </c>
      <c r="J47" s="41">
        <v>97.6</v>
      </c>
      <c r="K47" s="72"/>
      <c r="L47" s="45">
        <v>0.01</v>
      </c>
      <c r="M47" s="43">
        <v>1.8</v>
      </c>
      <c r="N47" s="43"/>
      <c r="O47" s="44"/>
      <c r="P47" s="45">
        <v>6.4</v>
      </c>
      <c r="Q47" s="43">
        <v>4.4000000000000004</v>
      </c>
      <c r="R47" s="43">
        <v>3.6</v>
      </c>
      <c r="S47" s="46">
        <v>0.18</v>
      </c>
    </row>
    <row r="48" spans="2:19" ht="18.75" x14ac:dyDescent="0.3">
      <c r="C48" s="10" t="s">
        <v>46</v>
      </c>
      <c r="D48" s="11"/>
      <c r="E48" s="26"/>
      <c r="F48" s="19">
        <v>60</v>
      </c>
      <c r="G48" s="20">
        <v>3.36</v>
      </c>
      <c r="H48" s="21">
        <v>0.66</v>
      </c>
      <c r="I48" s="22">
        <v>29.64</v>
      </c>
      <c r="J48" s="19">
        <v>137.94</v>
      </c>
      <c r="K48" s="23"/>
      <c r="L48" s="17">
        <v>7.0000000000000007E-2</v>
      </c>
      <c r="M48" s="14"/>
      <c r="N48" s="14"/>
      <c r="O48" s="15">
        <v>0.54</v>
      </c>
      <c r="P48" s="17">
        <v>13.8</v>
      </c>
      <c r="Q48" s="14">
        <v>63.6</v>
      </c>
      <c r="R48" s="14">
        <v>15</v>
      </c>
      <c r="S48" s="15">
        <v>1.86</v>
      </c>
    </row>
    <row r="49" spans="2:20" ht="18.75" x14ac:dyDescent="0.3">
      <c r="C49" s="10" t="s">
        <v>1</v>
      </c>
      <c r="D49" s="11"/>
      <c r="E49" s="26"/>
      <c r="F49" s="19">
        <v>30</v>
      </c>
      <c r="G49" s="20">
        <v>2.37</v>
      </c>
      <c r="H49" s="21">
        <v>0.3</v>
      </c>
      <c r="I49" s="22">
        <v>14.49</v>
      </c>
      <c r="J49" s="19">
        <v>70.14</v>
      </c>
      <c r="K49" s="23"/>
      <c r="L49" s="24">
        <v>0.03</v>
      </c>
      <c r="M49" s="21"/>
      <c r="N49" s="21"/>
      <c r="O49" s="22">
        <v>0.39</v>
      </c>
      <c r="P49" s="24">
        <v>6.9</v>
      </c>
      <c r="Q49" s="21">
        <v>26.1</v>
      </c>
      <c r="R49" s="21">
        <v>9.9</v>
      </c>
      <c r="S49" s="22">
        <v>0.33</v>
      </c>
    </row>
    <row r="50" spans="2:20" ht="19.5" thickBot="1" x14ac:dyDescent="0.3">
      <c r="C50" s="38"/>
      <c r="D50" s="39"/>
      <c r="E50" s="40"/>
      <c r="F50" s="41"/>
      <c r="G50" s="42"/>
      <c r="H50" s="43"/>
      <c r="I50" s="44"/>
      <c r="J50" s="41"/>
      <c r="K50" s="102"/>
      <c r="L50" s="103"/>
      <c r="M50" s="100"/>
      <c r="N50" s="100"/>
      <c r="O50" s="101"/>
      <c r="P50" s="103"/>
      <c r="Q50" s="100"/>
      <c r="R50" s="100"/>
      <c r="S50" s="104"/>
    </row>
    <row r="51" spans="2:20" ht="19.5" thickBot="1" x14ac:dyDescent="0.3">
      <c r="C51" s="167"/>
      <c r="D51" s="168"/>
      <c r="E51" s="108" t="s">
        <v>29</v>
      </c>
      <c r="F51" s="118"/>
      <c r="G51" s="114">
        <f>SUM(G44:G50)</f>
        <v>33.78</v>
      </c>
      <c r="H51" s="114">
        <f>SUM(H44:H50)</f>
        <v>42.339999999999989</v>
      </c>
      <c r="I51" s="114">
        <f>SUM(I44:I50)</f>
        <v>105.38</v>
      </c>
      <c r="J51" s="119">
        <f>SUM(J44:J50)</f>
        <v>949.55000000000007</v>
      </c>
      <c r="K51" s="198">
        <v>0.35</v>
      </c>
      <c r="L51" s="113">
        <f t="shared" ref="L51:S51" si="5">SUM(L44:L50)</f>
        <v>0.64000000000000012</v>
      </c>
      <c r="M51" s="114">
        <f t="shared" si="5"/>
        <v>50.31</v>
      </c>
      <c r="N51" s="114">
        <f t="shared" si="5"/>
        <v>39</v>
      </c>
      <c r="O51" s="114">
        <f t="shared" si="5"/>
        <v>5.08</v>
      </c>
      <c r="P51" s="113">
        <f t="shared" si="5"/>
        <v>363.89999999999992</v>
      </c>
      <c r="Q51" s="114">
        <f t="shared" si="5"/>
        <v>864.29000000000008</v>
      </c>
      <c r="R51" s="114">
        <f t="shared" si="5"/>
        <v>144.39000000000001</v>
      </c>
      <c r="S51" s="115">
        <f t="shared" si="5"/>
        <v>9.6199999999999992</v>
      </c>
    </row>
    <row r="52" spans="2:20" ht="19.5" thickBot="1" x14ac:dyDescent="0.3">
      <c r="C52" s="169"/>
      <c r="D52" s="89"/>
      <c r="E52" s="89"/>
      <c r="F52" s="90"/>
      <c r="G52" s="166"/>
      <c r="H52" s="166"/>
      <c r="I52" s="166"/>
      <c r="J52" s="128"/>
      <c r="K52" s="137"/>
      <c r="L52" s="165"/>
      <c r="M52" s="166"/>
      <c r="N52" s="166"/>
      <c r="O52" s="166"/>
      <c r="P52" s="165"/>
      <c r="Q52" s="166"/>
      <c r="R52" s="166"/>
      <c r="S52" s="166"/>
    </row>
    <row r="53" spans="2:20" ht="19.5" thickBot="1" x14ac:dyDescent="0.3">
      <c r="C53" s="69" t="s">
        <v>7</v>
      </c>
      <c r="D53" s="127"/>
      <c r="E53" s="89"/>
      <c r="F53" s="132"/>
      <c r="G53" s="133"/>
      <c r="H53" s="133"/>
      <c r="I53" s="133"/>
      <c r="J53" s="132"/>
      <c r="K53" s="72"/>
      <c r="L53" s="134"/>
      <c r="M53" s="133"/>
      <c r="N53" s="133"/>
      <c r="O53" s="133"/>
      <c r="P53" s="134"/>
      <c r="Q53" s="133"/>
      <c r="R53" s="133"/>
      <c r="S53" s="133"/>
    </row>
    <row r="54" spans="2:20" ht="18.75" x14ac:dyDescent="0.3">
      <c r="B54">
        <v>406</v>
      </c>
      <c r="C54" s="3" t="s">
        <v>55</v>
      </c>
      <c r="D54" s="9"/>
      <c r="E54" s="8"/>
      <c r="F54" s="12">
        <v>105</v>
      </c>
      <c r="G54" s="13">
        <v>6.46</v>
      </c>
      <c r="H54" s="14">
        <v>4.99</v>
      </c>
      <c r="I54" s="15">
        <v>56.53</v>
      </c>
      <c r="J54" s="12">
        <v>312.60000000000002</v>
      </c>
      <c r="K54" s="23"/>
      <c r="L54" s="17">
        <v>0.09</v>
      </c>
      <c r="M54" s="14">
        <v>0.05</v>
      </c>
      <c r="N54" s="14">
        <v>16.100000000000001</v>
      </c>
      <c r="O54" s="15">
        <v>3.44</v>
      </c>
      <c r="P54" s="17">
        <v>19.850000000000001</v>
      </c>
      <c r="Q54" s="14">
        <v>55.93</v>
      </c>
      <c r="R54" s="14">
        <v>20.38</v>
      </c>
      <c r="S54" s="18">
        <v>1.39</v>
      </c>
    </row>
    <row r="55" spans="2:20" ht="18.75" x14ac:dyDescent="0.3">
      <c r="B55" s="234">
        <v>355</v>
      </c>
      <c r="C55" s="38" t="s">
        <v>172</v>
      </c>
      <c r="D55" s="9"/>
      <c r="E55" s="8"/>
      <c r="F55" s="19">
        <v>200</v>
      </c>
      <c r="G55" s="20">
        <v>0.53</v>
      </c>
      <c r="H55" s="21"/>
      <c r="I55" s="22">
        <v>9.4700000000000006</v>
      </c>
      <c r="J55" s="19">
        <v>40</v>
      </c>
      <c r="K55" s="16"/>
      <c r="L55" s="17"/>
      <c r="M55" s="14">
        <v>0.27</v>
      </c>
      <c r="N55" s="14"/>
      <c r="O55" s="15"/>
      <c r="P55" s="17">
        <v>13.6</v>
      </c>
      <c r="Q55" s="14">
        <v>22.13</v>
      </c>
      <c r="R55" s="14">
        <v>11.73</v>
      </c>
      <c r="S55" s="18">
        <v>2.13</v>
      </c>
    </row>
    <row r="56" spans="2:20" ht="19.5" thickBot="1" x14ac:dyDescent="0.35">
      <c r="C56" s="2" t="s">
        <v>10</v>
      </c>
      <c r="D56" s="9"/>
      <c r="E56" s="8"/>
      <c r="F56" s="19">
        <v>130</v>
      </c>
      <c r="G56" s="20">
        <v>0.48</v>
      </c>
      <c r="H56" s="21">
        <v>5.6000000000000001E-2</v>
      </c>
      <c r="I56" s="22">
        <v>11.86</v>
      </c>
      <c r="J56" s="19">
        <v>54.35</v>
      </c>
      <c r="K56" s="16"/>
      <c r="L56" s="17">
        <v>3.0000000000000001E-3</v>
      </c>
      <c r="M56" s="14">
        <v>14.28</v>
      </c>
      <c r="N56" s="14"/>
      <c r="O56" s="15">
        <v>2.7E-2</v>
      </c>
      <c r="P56" s="17">
        <v>22.85</v>
      </c>
      <c r="Q56" s="14">
        <v>15.71</v>
      </c>
      <c r="R56" s="14">
        <v>12.86</v>
      </c>
      <c r="S56" s="18">
        <v>12.86</v>
      </c>
    </row>
    <row r="57" spans="2:20" ht="19.5" thickBot="1" x14ac:dyDescent="0.3">
      <c r="C57" s="31"/>
      <c r="D57" s="32"/>
      <c r="E57" s="31" t="s">
        <v>29</v>
      </c>
      <c r="F57" s="33"/>
      <c r="G57" s="34">
        <f>SUM(G54:G56)</f>
        <v>7.4700000000000006</v>
      </c>
      <c r="H57" s="34">
        <f>SUM(H54:H56)</f>
        <v>5.0460000000000003</v>
      </c>
      <c r="I57" s="34">
        <f>SUM(I54:I56)</f>
        <v>77.86</v>
      </c>
      <c r="J57" s="33">
        <f>SUM(J54:J56)</f>
        <v>406.95000000000005</v>
      </c>
      <c r="K57" s="49">
        <v>0.15</v>
      </c>
      <c r="L57" s="36">
        <f t="shared" ref="L57:S57" si="6">SUM(L54:L56)</f>
        <v>9.2999999999999999E-2</v>
      </c>
      <c r="M57" s="139">
        <f t="shared" si="6"/>
        <v>14.6</v>
      </c>
      <c r="N57" s="139">
        <f t="shared" si="6"/>
        <v>16.100000000000001</v>
      </c>
      <c r="O57" s="37">
        <f t="shared" si="6"/>
        <v>3.4670000000000001</v>
      </c>
      <c r="P57" s="170">
        <f t="shared" si="6"/>
        <v>56.300000000000004</v>
      </c>
      <c r="Q57" s="139">
        <f t="shared" si="6"/>
        <v>93.77000000000001</v>
      </c>
      <c r="R57" s="139">
        <f t="shared" si="6"/>
        <v>44.97</v>
      </c>
      <c r="S57" s="171">
        <f t="shared" si="6"/>
        <v>16.38</v>
      </c>
    </row>
    <row r="58" spans="2:20" ht="19.5" thickBot="1" x14ac:dyDescent="0.3">
      <c r="C58" s="31"/>
      <c r="D58" s="32"/>
      <c r="E58" s="32"/>
      <c r="F58" s="33"/>
      <c r="G58" s="34"/>
      <c r="H58" s="34"/>
      <c r="I58" s="34"/>
      <c r="J58" s="33"/>
      <c r="K58" s="35"/>
      <c r="L58" s="138"/>
      <c r="M58" s="139"/>
      <c r="N58" s="139"/>
      <c r="O58" s="37"/>
      <c r="P58" s="140"/>
      <c r="Q58" s="139"/>
      <c r="R58" s="139"/>
      <c r="S58" s="171"/>
    </row>
    <row r="59" spans="2:20" ht="19.5" thickBot="1" x14ac:dyDescent="0.3">
      <c r="C59" s="203"/>
      <c r="D59" s="71"/>
      <c r="E59" s="71" t="s">
        <v>52</v>
      </c>
      <c r="F59" s="120"/>
      <c r="G59" s="70">
        <v>57.88</v>
      </c>
      <c r="H59" s="70">
        <f>H42+H51+H57</f>
        <v>69.375999999999991</v>
      </c>
      <c r="I59" s="121">
        <f>I42+I51+I57</f>
        <v>258.81</v>
      </c>
      <c r="J59" s="122" t="s">
        <v>31</v>
      </c>
      <c r="K59" s="172" t="s">
        <v>32</v>
      </c>
      <c r="L59" s="200">
        <f t="shared" ref="L59:S59" si="7">L42+L51+L57</f>
        <v>1.0105000000000002</v>
      </c>
      <c r="M59" s="204">
        <f t="shared" si="7"/>
        <v>67.674999999999997</v>
      </c>
      <c r="N59" s="204">
        <f t="shared" si="7"/>
        <v>176.78</v>
      </c>
      <c r="O59" s="204">
        <f t="shared" si="7"/>
        <v>54.471999999999994</v>
      </c>
      <c r="P59" s="204">
        <f t="shared" si="7"/>
        <v>945.61999999999989</v>
      </c>
      <c r="Q59" s="204">
        <f t="shared" si="7"/>
        <v>1438.73</v>
      </c>
      <c r="R59" s="204">
        <f t="shared" si="7"/>
        <v>290.46000000000004</v>
      </c>
      <c r="S59" s="205">
        <f t="shared" si="7"/>
        <v>30.43</v>
      </c>
    </row>
    <row r="60" spans="2:20" ht="19.5" thickBot="1" x14ac:dyDescent="0.3">
      <c r="C60" s="142"/>
      <c r="D60" s="143"/>
      <c r="E60" s="143"/>
      <c r="F60" s="144"/>
      <c r="G60" s="145"/>
      <c r="H60" s="145"/>
      <c r="I60" s="145"/>
      <c r="J60" s="146">
        <f>J42+J51+J57</f>
        <v>2034.76</v>
      </c>
      <c r="K60" s="199">
        <f>K42+K51+K57</f>
        <v>0.75</v>
      </c>
      <c r="L60" s="173"/>
      <c r="M60" s="149"/>
      <c r="N60" s="149"/>
      <c r="O60" s="149"/>
      <c r="P60" s="149"/>
      <c r="Q60" s="149"/>
      <c r="R60" s="149"/>
      <c r="S60" s="174"/>
      <c r="T60" s="222"/>
    </row>
  </sheetData>
  <pageMargins left="0.7" right="0.7" top="0.75" bottom="0.75" header="0.3" footer="0.3"/>
  <pageSetup paperSize="9" scale="44" orientation="landscape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99"/>
    <pageSetUpPr fitToPage="1"/>
  </sheetPr>
  <dimension ref="B2:V63"/>
  <sheetViews>
    <sheetView showWhiteSpace="0" topLeftCell="A49" zoomScale="75" zoomScaleNormal="75" workbookViewId="0">
      <selection activeCell="V59" sqref="V59"/>
    </sheetView>
  </sheetViews>
  <sheetFormatPr defaultRowHeight="15" x14ac:dyDescent="0.25"/>
  <cols>
    <col min="2" max="2" width="9.28515625" bestFit="1" customWidth="1"/>
    <col min="3" max="3" width="13.5703125" bestFit="1" customWidth="1"/>
    <col min="5" max="5" width="36.28515625" customWidth="1"/>
    <col min="6" max="8" width="9.28515625" bestFit="1" customWidth="1"/>
    <col min="9" max="9" width="11.28515625" customWidth="1"/>
    <col min="10" max="10" width="10.7109375" bestFit="1" customWidth="1"/>
    <col min="11" max="11" width="12.28515625" customWidth="1"/>
    <col min="12" max="15" width="9.28515625" bestFit="1" customWidth="1"/>
    <col min="16" max="16" width="10.140625" customWidth="1"/>
    <col min="17" max="17" width="11.140625" customWidth="1"/>
    <col min="18" max="19" width="9.28515625" bestFit="1" customWidth="1"/>
  </cols>
  <sheetData>
    <row r="2" spans="2:19" thickBot="1" x14ac:dyDescent="0.3"/>
    <row r="3" spans="2:19" ht="15.75" thickBot="1" x14ac:dyDescent="0.3">
      <c r="C3" s="54" t="s">
        <v>139</v>
      </c>
      <c r="D3" s="55"/>
      <c r="E3" s="55"/>
      <c r="F3" s="6"/>
      <c r="G3" s="56"/>
      <c r="H3" s="56"/>
      <c r="I3" s="56"/>
      <c r="J3" s="57"/>
      <c r="K3" s="57"/>
      <c r="L3" s="58"/>
      <c r="M3" s="56"/>
      <c r="N3" s="56"/>
      <c r="O3" s="56"/>
      <c r="P3" s="58"/>
      <c r="Q3" s="56"/>
      <c r="R3" s="56"/>
      <c r="S3" s="59"/>
    </row>
    <row r="4" spans="2:19" ht="19.5" thickBot="1" x14ac:dyDescent="0.3">
      <c r="C4" s="175" t="s">
        <v>146</v>
      </c>
      <c r="D4" s="60"/>
      <c r="E4" s="60"/>
      <c r="F4" s="61" t="s">
        <v>21</v>
      </c>
      <c r="G4" s="62"/>
      <c r="H4" s="63" t="s">
        <v>26</v>
      </c>
      <c r="I4" s="64"/>
      <c r="J4" s="65" t="s">
        <v>27</v>
      </c>
      <c r="K4" s="65"/>
      <c r="L4" s="66"/>
      <c r="M4" s="64" t="s">
        <v>34</v>
      </c>
      <c r="N4" s="64"/>
      <c r="O4" s="64"/>
      <c r="P4" s="67" t="s">
        <v>33</v>
      </c>
      <c r="Q4" s="64"/>
      <c r="R4" s="64"/>
      <c r="S4" s="68"/>
    </row>
    <row r="5" spans="2:19" ht="19.5" thickBot="1" x14ac:dyDescent="0.3">
      <c r="C5" s="69" t="s">
        <v>51</v>
      </c>
      <c r="D5" s="70"/>
      <c r="E5" s="71"/>
      <c r="F5" s="72" t="s">
        <v>22</v>
      </c>
      <c r="G5" s="73" t="s">
        <v>23</v>
      </c>
      <c r="H5" s="74" t="s">
        <v>24</v>
      </c>
      <c r="I5" s="75" t="s">
        <v>25</v>
      </c>
      <c r="J5" s="72" t="s">
        <v>28</v>
      </c>
      <c r="K5" s="76"/>
      <c r="L5" s="77" t="s">
        <v>43</v>
      </c>
      <c r="M5" s="78" t="s">
        <v>37</v>
      </c>
      <c r="N5" s="78" t="s">
        <v>38</v>
      </c>
      <c r="O5" s="78" t="s">
        <v>39</v>
      </c>
      <c r="P5" s="77" t="s">
        <v>35</v>
      </c>
      <c r="Q5" s="78" t="s">
        <v>36</v>
      </c>
      <c r="R5" s="78" t="s">
        <v>42</v>
      </c>
      <c r="S5" s="79" t="s">
        <v>41</v>
      </c>
    </row>
    <row r="6" spans="2:19" ht="19.7" thickBot="1" x14ac:dyDescent="0.3">
      <c r="C6" s="80"/>
      <c r="D6" s="80"/>
      <c r="E6" s="81"/>
      <c r="F6" s="82"/>
      <c r="G6" s="83"/>
      <c r="H6" s="83"/>
      <c r="I6" s="83"/>
      <c r="J6" s="84"/>
      <c r="K6" s="84"/>
      <c r="L6" s="85"/>
      <c r="M6" s="83"/>
      <c r="N6" s="83"/>
      <c r="O6" s="83"/>
      <c r="P6" s="85"/>
      <c r="Q6" s="83"/>
      <c r="R6" s="83"/>
      <c r="S6" s="86"/>
    </row>
    <row r="7" spans="2:19" ht="19.5" thickBot="1" x14ac:dyDescent="0.3">
      <c r="C7" s="87" t="s">
        <v>8</v>
      </c>
      <c r="D7" s="88"/>
      <c r="E7" s="89"/>
      <c r="F7" s="90"/>
      <c r="G7" s="91"/>
      <c r="H7" s="91"/>
      <c r="I7" s="91"/>
      <c r="J7" s="92"/>
      <c r="K7" s="92"/>
      <c r="L7" s="93"/>
      <c r="M7" s="91"/>
      <c r="N7" s="91"/>
      <c r="O7" s="91"/>
      <c r="P7" s="93"/>
      <c r="Q7" s="91"/>
      <c r="R7" s="91"/>
      <c r="S7" s="94"/>
    </row>
    <row r="8" spans="2:19" ht="18.75" x14ac:dyDescent="0.3">
      <c r="B8">
        <v>243</v>
      </c>
      <c r="C8" s="7" t="s">
        <v>114</v>
      </c>
      <c r="D8" s="8"/>
      <c r="E8" s="8"/>
      <c r="F8" s="12">
        <v>75</v>
      </c>
      <c r="G8" s="13">
        <v>7.05</v>
      </c>
      <c r="H8" s="14">
        <v>6.25</v>
      </c>
      <c r="I8" s="15">
        <v>0.6</v>
      </c>
      <c r="J8" s="12">
        <v>120.85</v>
      </c>
      <c r="K8" s="16"/>
      <c r="L8" s="17"/>
      <c r="M8" s="14"/>
      <c r="N8" s="14"/>
      <c r="O8" s="15">
        <v>0.45</v>
      </c>
      <c r="P8" s="17">
        <v>14.4</v>
      </c>
      <c r="Q8" s="14">
        <v>73.95</v>
      </c>
      <c r="R8" s="14">
        <v>7.95</v>
      </c>
      <c r="S8" s="18">
        <v>0.9</v>
      </c>
    </row>
    <row r="9" spans="2:19" ht="18.75" x14ac:dyDescent="0.3">
      <c r="B9">
        <v>321</v>
      </c>
      <c r="C9" s="7" t="s">
        <v>91</v>
      </c>
      <c r="D9" s="8"/>
      <c r="E9" s="26"/>
      <c r="F9" s="19">
        <v>155</v>
      </c>
      <c r="G9" s="20">
        <v>5.49</v>
      </c>
      <c r="H9" s="21">
        <v>7.4</v>
      </c>
      <c r="I9" s="22">
        <v>25.31</v>
      </c>
      <c r="J9" s="19">
        <v>267.64</v>
      </c>
      <c r="K9" s="16"/>
      <c r="L9" s="17">
        <v>6.2E-2</v>
      </c>
      <c r="M9" s="14">
        <v>33.479999999999997</v>
      </c>
      <c r="N9" s="14"/>
      <c r="O9" s="15">
        <v>1.7</v>
      </c>
      <c r="P9" s="17">
        <v>117.49</v>
      </c>
      <c r="Q9" s="14">
        <v>92.22</v>
      </c>
      <c r="R9" s="14">
        <v>44.33</v>
      </c>
      <c r="S9" s="18">
        <v>3.56</v>
      </c>
    </row>
    <row r="10" spans="2:19" ht="18.75" x14ac:dyDescent="0.25">
      <c r="B10">
        <v>14</v>
      </c>
      <c r="C10" s="105" t="s">
        <v>50</v>
      </c>
      <c r="D10" s="106"/>
      <c r="E10" s="40"/>
      <c r="F10" s="41">
        <v>10</v>
      </c>
      <c r="G10" s="42">
        <v>0.1</v>
      </c>
      <c r="H10" s="43">
        <v>7.2</v>
      </c>
      <c r="I10" s="44">
        <v>0.13</v>
      </c>
      <c r="J10" s="41">
        <v>65.72</v>
      </c>
      <c r="K10" s="102"/>
      <c r="L10" s="103"/>
      <c r="M10" s="100"/>
      <c r="N10" s="100">
        <v>40</v>
      </c>
      <c r="O10" s="101">
        <v>0.1</v>
      </c>
      <c r="P10" s="103">
        <v>2.4</v>
      </c>
      <c r="Q10" s="100">
        <v>3</v>
      </c>
      <c r="R10" s="100"/>
      <c r="S10" s="104"/>
    </row>
    <row r="11" spans="2:19" ht="18.75" x14ac:dyDescent="0.3">
      <c r="B11">
        <v>378</v>
      </c>
      <c r="C11" s="38" t="s">
        <v>129</v>
      </c>
      <c r="D11" s="9"/>
      <c r="E11" s="8"/>
      <c r="F11" s="19">
        <v>200</v>
      </c>
      <c r="G11" s="20">
        <v>0.53</v>
      </c>
      <c r="H11" s="21"/>
      <c r="I11" s="22">
        <v>9.4700000000000006</v>
      </c>
      <c r="J11" s="19">
        <v>40</v>
      </c>
      <c r="K11" s="16"/>
      <c r="L11" s="17"/>
      <c r="M11" s="14">
        <v>0.27</v>
      </c>
      <c r="N11" s="14"/>
      <c r="O11" s="15"/>
      <c r="P11" s="17">
        <v>13.6</v>
      </c>
      <c r="Q11" s="14">
        <v>22.13</v>
      </c>
      <c r="R11" s="14">
        <v>11.73</v>
      </c>
      <c r="S11" s="18">
        <v>2.13</v>
      </c>
    </row>
    <row r="12" spans="2:19" ht="18.75" x14ac:dyDescent="0.25">
      <c r="C12" s="105" t="s">
        <v>1</v>
      </c>
      <c r="D12" s="106"/>
      <c r="E12" s="106"/>
      <c r="F12" s="41">
        <v>40</v>
      </c>
      <c r="G12" s="42">
        <v>3.16</v>
      </c>
      <c r="H12" s="43">
        <v>0.4</v>
      </c>
      <c r="I12" s="44">
        <v>19.32</v>
      </c>
      <c r="J12" s="41">
        <v>93.52</v>
      </c>
      <c r="K12" s="102"/>
      <c r="L12" s="103">
        <v>0.04</v>
      </c>
      <c r="M12" s="100"/>
      <c r="N12" s="100"/>
      <c r="O12" s="101">
        <v>0.52</v>
      </c>
      <c r="P12" s="103">
        <v>9.1999999999999993</v>
      </c>
      <c r="Q12" s="100">
        <v>34.799999999999997</v>
      </c>
      <c r="R12" s="100">
        <v>13.2</v>
      </c>
      <c r="S12" s="104">
        <v>0.44</v>
      </c>
    </row>
    <row r="13" spans="2:19" ht="19.7" thickBot="1" x14ac:dyDescent="0.3">
      <c r="C13" s="38"/>
      <c r="D13" s="39"/>
      <c r="E13" s="40"/>
      <c r="F13" s="41"/>
      <c r="G13" s="42"/>
      <c r="H13" s="43"/>
      <c r="I13" s="44"/>
      <c r="J13" s="41"/>
      <c r="K13" s="102"/>
      <c r="L13" s="45"/>
      <c r="M13" s="43"/>
      <c r="N13" s="43"/>
      <c r="O13" s="44"/>
      <c r="P13" s="45"/>
      <c r="Q13" s="43"/>
      <c r="R13" s="43"/>
      <c r="S13" s="46"/>
    </row>
    <row r="14" spans="2:19" ht="19.5" thickBot="1" x14ac:dyDescent="0.3">
      <c r="C14" s="107"/>
      <c r="D14" s="108"/>
      <c r="E14" s="108" t="s">
        <v>29</v>
      </c>
      <c r="F14" s="109"/>
      <c r="G14" s="110">
        <f>SUM(G8:G13)</f>
        <v>16.329999999999998</v>
      </c>
      <c r="H14" s="110">
        <f>SUM(H8:H13)</f>
        <v>21.25</v>
      </c>
      <c r="I14" s="110">
        <f>SUM(I8:I13)</f>
        <v>54.83</v>
      </c>
      <c r="J14" s="111">
        <f>SUM(J8:J13)</f>
        <v>587.73</v>
      </c>
      <c r="K14" s="112">
        <v>0.25</v>
      </c>
      <c r="L14" s="113">
        <f t="shared" ref="L14:S14" si="0">SUM(L8:L13)</f>
        <v>0.10200000000000001</v>
      </c>
      <c r="M14" s="114">
        <f t="shared" si="0"/>
        <v>33.75</v>
      </c>
      <c r="N14" s="114">
        <f t="shared" si="0"/>
        <v>40</v>
      </c>
      <c r="O14" s="114">
        <f t="shared" si="0"/>
        <v>2.77</v>
      </c>
      <c r="P14" s="113">
        <f t="shared" si="0"/>
        <v>157.08999999999997</v>
      </c>
      <c r="Q14" s="114">
        <f t="shared" si="0"/>
        <v>226.10000000000002</v>
      </c>
      <c r="R14" s="114">
        <f t="shared" si="0"/>
        <v>77.210000000000008</v>
      </c>
      <c r="S14" s="115">
        <f t="shared" si="0"/>
        <v>7.03</v>
      </c>
    </row>
    <row r="15" spans="2:19" ht="19.5" thickBot="1" x14ac:dyDescent="0.3">
      <c r="C15" s="87" t="s">
        <v>6</v>
      </c>
      <c r="D15" s="127"/>
      <c r="E15" s="89"/>
      <c r="F15" s="90"/>
      <c r="G15" s="5"/>
      <c r="H15" s="5"/>
      <c r="I15" s="5"/>
      <c r="J15" s="90"/>
      <c r="K15" s="128"/>
      <c r="L15" s="129"/>
      <c r="M15" s="5"/>
      <c r="N15" s="5"/>
      <c r="O15" s="5"/>
      <c r="P15" s="129"/>
      <c r="Q15" s="5"/>
      <c r="R15" s="5"/>
      <c r="S15" s="130"/>
    </row>
    <row r="16" spans="2:19" ht="18.75" x14ac:dyDescent="0.25">
      <c r="B16">
        <v>23</v>
      </c>
      <c r="C16" s="95" t="s">
        <v>92</v>
      </c>
      <c r="D16" s="96"/>
      <c r="E16" s="97"/>
      <c r="F16" s="98">
        <v>100</v>
      </c>
      <c r="G16" s="99">
        <v>1.1100000000000001</v>
      </c>
      <c r="H16" s="100">
        <v>6.18</v>
      </c>
      <c r="I16" s="101">
        <v>4.62</v>
      </c>
      <c r="J16" s="98">
        <v>78.56</v>
      </c>
      <c r="K16" s="72"/>
      <c r="L16" s="103">
        <v>0.09</v>
      </c>
      <c r="M16" s="100">
        <v>20.3</v>
      </c>
      <c r="N16" s="100"/>
      <c r="O16" s="101">
        <v>3.37</v>
      </c>
      <c r="P16" s="103">
        <v>17.21</v>
      </c>
      <c r="Q16" s="100">
        <v>32.119999999999997</v>
      </c>
      <c r="R16" s="100">
        <v>17.62</v>
      </c>
      <c r="S16" s="104">
        <v>0.83</v>
      </c>
    </row>
    <row r="17" spans="2:19" ht="18.75" x14ac:dyDescent="0.25">
      <c r="B17">
        <v>106</v>
      </c>
      <c r="C17" s="95" t="s">
        <v>108</v>
      </c>
      <c r="D17" s="96"/>
      <c r="E17" s="97"/>
      <c r="F17" s="98">
        <v>200</v>
      </c>
      <c r="G17" s="99">
        <v>9.32</v>
      </c>
      <c r="H17" s="100">
        <v>8.3699999999999992</v>
      </c>
      <c r="I17" s="101">
        <v>13.13</v>
      </c>
      <c r="J17" s="98">
        <v>160.78</v>
      </c>
      <c r="K17" s="72"/>
      <c r="L17" s="103">
        <v>0.11</v>
      </c>
      <c r="M17" s="100">
        <v>6.88</v>
      </c>
      <c r="N17" s="100">
        <v>15</v>
      </c>
      <c r="O17" s="101">
        <v>0.88</v>
      </c>
      <c r="P17" s="103">
        <v>31.65</v>
      </c>
      <c r="Q17" s="100">
        <v>175.7</v>
      </c>
      <c r="R17" s="100">
        <v>46.05</v>
      </c>
      <c r="S17" s="104">
        <v>1.25</v>
      </c>
    </row>
    <row r="18" spans="2:19" ht="18.75" x14ac:dyDescent="0.25">
      <c r="B18">
        <v>284</v>
      </c>
      <c r="C18" s="38" t="s">
        <v>71</v>
      </c>
      <c r="D18" s="39"/>
      <c r="E18" s="40"/>
      <c r="F18" s="41">
        <v>195</v>
      </c>
      <c r="G18" s="42">
        <v>16.05</v>
      </c>
      <c r="H18" s="43">
        <v>8.11</v>
      </c>
      <c r="I18" s="44">
        <v>28.45</v>
      </c>
      <c r="J18" s="41">
        <v>248.26</v>
      </c>
      <c r="K18" s="72"/>
      <c r="L18" s="45">
        <v>0.17</v>
      </c>
      <c r="M18" s="43">
        <v>1.47</v>
      </c>
      <c r="N18" s="43">
        <v>73.13</v>
      </c>
      <c r="O18" s="44">
        <v>1.0900000000000001</v>
      </c>
      <c r="P18" s="45">
        <v>200.6</v>
      </c>
      <c r="Q18" s="43">
        <v>448.4</v>
      </c>
      <c r="R18" s="43">
        <v>68.37</v>
      </c>
      <c r="S18" s="46">
        <v>2.9</v>
      </c>
    </row>
    <row r="19" spans="2:19" ht="18.75" x14ac:dyDescent="0.25">
      <c r="B19">
        <v>349</v>
      </c>
      <c r="C19" s="38" t="s">
        <v>130</v>
      </c>
      <c r="D19" s="39"/>
      <c r="E19" s="40"/>
      <c r="F19" s="41">
        <v>200</v>
      </c>
      <c r="G19" s="42">
        <v>1.1599999999999999</v>
      </c>
      <c r="H19" s="43">
        <v>0.3</v>
      </c>
      <c r="I19" s="44">
        <v>47.26</v>
      </c>
      <c r="J19" s="41">
        <v>196.38</v>
      </c>
      <c r="K19" s="72"/>
      <c r="L19" s="45">
        <v>2E-3</v>
      </c>
      <c r="M19" s="43">
        <v>0.8</v>
      </c>
      <c r="N19" s="43"/>
      <c r="O19" s="44">
        <v>0.2</v>
      </c>
      <c r="P19" s="45">
        <v>5.84</v>
      </c>
      <c r="Q19" s="43">
        <v>46</v>
      </c>
      <c r="R19" s="43">
        <v>33</v>
      </c>
      <c r="S19" s="46">
        <v>0.96</v>
      </c>
    </row>
    <row r="20" spans="2:19" ht="18.75" x14ac:dyDescent="0.25">
      <c r="C20" s="38" t="s">
        <v>1</v>
      </c>
      <c r="D20" s="39"/>
      <c r="E20" s="41"/>
      <c r="F20" s="41">
        <v>40</v>
      </c>
      <c r="G20" s="42">
        <v>2.2400000000000002</v>
      </c>
      <c r="H20" s="43">
        <v>0.44</v>
      </c>
      <c r="I20" s="44">
        <v>19.760000000000002</v>
      </c>
      <c r="J20" s="41">
        <v>91.96</v>
      </c>
      <c r="K20" s="72"/>
      <c r="L20" s="45">
        <v>0.04</v>
      </c>
      <c r="M20" s="43"/>
      <c r="N20" s="43"/>
      <c r="O20" s="44">
        <v>0.36</v>
      </c>
      <c r="P20" s="45">
        <v>9.1999999999999993</v>
      </c>
      <c r="Q20" s="43">
        <v>42.4</v>
      </c>
      <c r="R20" s="43">
        <v>10</v>
      </c>
      <c r="S20" s="46">
        <v>1.24</v>
      </c>
    </row>
    <row r="21" spans="2:19" ht="18.75" x14ac:dyDescent="0.25">
      <c r="C21" s="38" t="s">
        <v>46</v>
      </c>
      <c r="D21" s="39"/>
      <c r="E21" s="41"/>
      <c r="F21" s="41">
        <v>20</v>
      </c>
      <c r="G21" s="42">
        <v>1.58</v>
      </c>
      <c r="H21" s="43">
        <v>0.2</v>
      </c>
      <c r="I21" s="44">
        <v>9.66</v>
      </c>
      <c r="J21" s="41">
        <v>46.76</v>
      </c>
      <c r="K21" s="102"/>
      <c r="L21" s="103">
        <v>0.02</v>
      </c>
      <c r="M21" s="100"/>
      <c r="N21" s="100"/>
      <c r="O21" s="101">
        <v>0.26</v>
      </c>
      <c r="P21" s="103">
        <v>4.5999999999999996</v>
      </c>
      <c r="Q21" s="100">
        <v>17.399999999999999</v>
      </c>
      <c r="R21" s="100">
        <v>6.6</v>
      </c>
      <c r="S21" s="104">
        <v>0.22</v>
      </c>
    </row>
    <row r="22" spans="2:19" ht="19.7" thickBot="1" x14ac:dyDescent="0.3">
      <c r="C22" s="38"/>
      <c r="D22" s="131"/>
      <c r="E22" s="40"/>
      <c r="F22" s="41"/>
      <c r="G22" s="42"/>
      <c r="H22" s="43"/>
      <c r="I22" s="44"/>
      <c r="J22" s="41"/>
      <c r="K22" s="72"/>
      <c r="L22" s="45"/>
      <c r="M22" s="43"/>
      <c r="N22" s="43"/>
      <c r="O22" s="44"/>
      <c r="P22" s="45"/>
      <c r="Q22" s="43"/>
      <c r="R22" s="43"/>
      <c r="S22" s="46"/>
    </row>
    <row r="23" spans="2:19" ht="19.5" thickBot="1" x14ac:dyDescent="0.3">
      <c r="C23" s="116"/>
      <c r="D23" s="117"/>
      <c r="E23" s="117" t="s">
        <v>29</v>
      </c>
      <c r="F23" s="118"/>
      <c r="G23" s="114">
        <f>SUM(G16:G22)</f>
        <v>31.46</v>
      </c>
      <c r="H23" s="114">
        <f>SUM(H16:H22)</f>
        <v>23.599999999999998</v>
      </c>
      <c r="I23" s="114">
        <f>SUM(I16:I22)</f>
        <v>122.88000000000001</v>
      </c>
      <c r="J23" s="119">
        <f>SUM(J16:J22)</f>
        <v>822.7</v>
      </c>
      <c r="K23" s="112">
        <v>0.35</v>
      </c>
      <c r="L23" s="113">
        <f t="shared" ref="L23:S23" si="1">SUM(L16:L22)</f>
        <v>0.432</v>
      </c>
      <c r="M23" s="114">
        <f t="shared" si="1"/>
        <v>29.45</v>
      </c>
      <c r="N23" s="114">
        <f t="shared" si="1"/>
        <v>88.13</v>
      </c>
      <c r="O23" s="114">
        <f t="shared" si="1"/>
        <v>6.16</v>
      </c>
      <c r="P23" s="113">
        <f t="shared" si="1"/>
        <v>269.10000000000002</v>
      </c>
      <c r="Q23" s="114">
        <f t="shared" si="1"/>
        <v>762.02</v>
      </c>
      <c r="R23" s="114">
        <f t="shared" si="1"/>
        <v>181.64000000000001</v>
      </c>
      <c r="S23" s="115">
        <f t="shared" si="1"/>
        <v>7.4</v>
      </c>
    </row>
    <row r="24" spans="2:19" ht="19.5" thickBot="1" x14ac:dyDescent="0.3">
      <c r="C24" s="69" t="s">
        <v>7</v>
      </c>
      <c r="D24" s="127"/>
      <c r="E24" s="89"/>
      <c r="F24" s="132"/>
      <c r="G24" s="133"/>
      <c r="H24" s="133"/>
      <c r="I24" s="133"/>
      <c r="J24" s="132"/>
      <c r="K24" s="72"/>
      <c r="L24" s="134"/>
      <c r="M24" s="133"/>
      <c r="N24" s="133"/>
      <c r="O24" s="133"/>
      <c r="P24" s="188"/>
      <c r="Q24" s="189"/>
      <c r="R24" s="189"/>
      <c r="S24" s="190"/>
    </row>
    <row r="25" spans="2:19" ht="18.75" x14ac:dyDescent="0.3">
      <c r="B25">
        <v>541</v>
      </c>
      <c r="C25" s="3" t="s">
        <v>12</v>
      </c>
      <c r="D25" s="9"/>
      <c r="E25" s="8"/>
      <c r="F25" s="12">
        <v>70</v>
      </c>
      <c r="G25" s="13">
        <v>9.27</v>
      </c>
      <c r="H25" s="14">
        <v>14.26</v>
      </c>
      <c r="I25" s="15">
        <v>7.22</v>
      </c>
      <c r="J25" s="12">
        <v>255.5</v>
      </c>
      <c r="K25" s="23"/>
      <c r="L25" s="17">
        <v>1.38</v>
      </c>
      <c r="M25" s="14">
        <v>0.3</v>
      </c>
      <c r="N25" s="14">
        <v>0.88</v>
      </c>
      <c r="O25" s="15">
        <v>182.18</v>
      </c>
      <c r="P25" s="17">
        <v>74.48</v>
      </c>
      <c r="Q25" s="14">
        <v>47.04</v>
      </c>
      <c r="R25" s="14">
        <v>18.850000000000001</v>
      </c>
      <c r="S25" s="18">
        <v>82.7</v>
      </c>
    </row>
    <row r="26" spans="2:19" ht="18.75" x14ac:dyDescent="0.3">
      <c r="B26">
        <v>386</v>
      </c>
      <c r="C26" s="2" t="s">
        <v>131</v>
      </c>
      <c r="D26" s="9"/>
      <c r="E26" s="8"/>
      <c r="F26" s="12">
        <v>200</v>
      </c>
      <c r="G26" s="13">
        <v>1.5</v>
      </c>
      <c r="H26" s="14"/>
      <c r="I26" s="15">
        <v>22.8</v>
      </c>
      <c r="J26" s="12">
        <v>97.1</v>
      </c>
      <c r="K26" s="23"/>
      <c r="L26" s="17"/>
      <c r="M26" s="14">
        <v>14.8</v>
      </c>
      <c r="N26" s="14"/>
      <c r="O26" s="15">
        <v>0.5</v>
      </c>
      <c r="P26" s="17">
        <v>34.700000000000003</v>
      </c>
      <c r="Q26" s="14">
        <v>36</v>
      </c>
      <c r="R26" s="14">
        <v>12</v>
      </c>
      <c r="S26" s="18">
        <v>0.7</v>
      </c>
    </row>
    <row r="27" spans="2:19" ht="19.7" thickBot="1" x14ac:dyDescent="0.4">
      <c r="C27" s="2"/>
      <c r="D27" s="9"/>
      <c r="E27" s="26"/>
      <c r="F27" s="19"/>
      <c r="G27" s="20"/>
      <c r="H27" s="21"/>
      <c r="I27" s="22"/>
      <c r="J27" s="19"/>
      <c r="K27" s="16"/>
      <c r="L27" s="17"/>
      <c r="M27" s="14"/>
      <c r="N27" s="14"/>
      <c r="O27" s="15"/>
      <c r="P27" s="50"/>
      <c r="Q27" s="51"/>
      <c r="R27" s="51"/>
      <c r="S27" s="53"/>
    </row>
    <row r="28" spans="2:19" ht="19.5" thickBot="1" x14ac:dyDescent="0.3">
      <c r="C28" s="31"/>
      <c r="D28" s="32"/>
      <c r="E28" s="31" t="s">
        <v>29</v>
      </c>
      <c r="F28" s="33"/>
      <c r="G28" s="34">
        <f>SUM(G25:G27)</f>
        <v>10.77</v>
      </c>
      <c r="H28" s="34">
        <f>SUM(H25:H27)</f>
        <v>14.26</v>
      </c>
      <c r="I28" s="34">
        <f>SUM(I25:I27)</f>
        <v>30.02</v>
      </c>
      <c r="J28" s="33">
        <f>SUM(J25:J27)</f>
        <v>352.6</v>
      </c>
      <c r="K28" s="49">
        <v>0.15</v>
      </c>
      <c r="L28" s="36">
        <f t="shared" ref="L28:S28" si="2">SUM(L25:L27)</f>
        <v>1.38</v>
      </c>
      <c r="M28" s="47">
        <f t="shared" si="2"/>
        <v>15.100000000000001</v>
      </c>
      <c r="N28" s="47">
        <f t="shared" si="2"/>
        <v>0.88</v>
      </c>
      <c r="O28" s="37">
        <f>O25+O26</f>
        <v>182.68</v>
      </c>
      <c r="P28" s="36">
        <f t="shared" si="2"/>
        <v>109.18</v>
      </c>
      <c r="Q28" s="47">
        <f t="shared" si="2"/>
        <v>83.039999999999992</v>
      </c>
      <c r="R28" s="47">
        <f t="shared" si="2"/>
        <v>30.85</v>
      </c>
      <c r="S28" s="48">
        <f t="shared" si="2"/>
        <v>83.4</v>
      </c>
    </row>
    <row r="29" spans="2:19" ht="19.7" thickBot="1" x14ac:dyDescent="0.3">
      <c r="C29" s="31"/>
      <c r="D29" s="32"/>
      <c r="E29" s="32"/>
      <c r="F29" s="33"/>
      <c r="G29" s="34"/>
      <c r="H29" s="34"/>
      <c r="I29" s="34"/>
      <c r="J29" s="33"/>
      <c r="K29" s="35"/>
      <c r="L29" s="138"/>
      <c r="M29" s="139"/>
      <c r="N29" s="139"/>
      <c r="O29" s="37"/>
      <c r="P29" s="140"/>
      <c r="Q29" s="139"/>
      <c r="R29" s="139"/>
      <c r="S29" s="141"/>
    </row>
    <row r="30" spans="2:19" ht="19.5" thickBot="1" x14ac:dyDescent="0.3">
      <c r="C30" s="54"/>
      <c r="D30" s="55"/>
      <c r="E30" s="70" t="s">
        <v>52</v>
      </c>
      <c r="F30" s="120"/>
      <c r="G30" s="70">
        <f>G14+G23+G28</f>
        <v>58.56</v>
      </c>
      <c r="H30" s="70">
        <f>H14+H23+H28</f>
        <v>59.109999999999992</v>
      </c>
      <c r="I30" s="121">
        <f>I14+I23+I28</f>
        <v>207.73000000000002</v>
      </c>
      <c r="J30" s="122" t="s">
        <v>31</v>
      </c>
      <c r="K30" s="123" t="s">
        <v>32</v>
      </c>
      <c r="L30" s="124">
        <f t="shared" ref="L30:S30" si="3">L14+L23+L28</f>
        <v>1.9139999999999999</v>
      </c>
      <c r="M30" s="125">
        <f t="shared" si="3"/>
        <v>78.300000000000011</v>
      </c>
      <c r="N30" s="125">
        <f t="shared" si="3"/>
        <v>129.01</v>
      </c>
      <c r="O30" s="125">
        <f t="shared" si="3"/>
        <v>191.61</v>
      </c>
      <c r="P30" s="125">
        <f t="shared" si="3"/>
        <v>535.37</v>
      </c>
      <c r="Q30" s="125">
        <f t="shared" si="3"/>
        <v>1071.1600000000001</v>
      </c>
      <c r="R30" s="125">
        <f t="shared" si="3"/>
        <v>289.70000000000005</v>
      </c>
      <c r="S30" s="126">
        <f t="shared" si="3"/>
        <v>97.830000000000013</v>
      </c>
    </row>
    <row r="31" spans="2:19" ht="19.7" thickBot="1" x14ac:dyDescent="0.3">
      <c r="C31" s="142"/>
      <c r="D31" s="143"/>
      <c r="E31" s="143"/>
      <c r="F31" s="144"/>
      <c r="G31" s="145"/>
      <c r="H31" s="145"/>
      <c r="I31" s="145"/>
      <c r="J31" s="225">
        <f>J14+J23+J28</f>
        <v>1763.0300000000002</v>
      </c>
      <c r="K31" s="147">
        <f>K14+K23+K28</f>
        <v>0.75</v>
      </c>
      <c r="L31" s="148"/>
      <c r="M31" s="149"/>
      <c r="N31" s="149"/>
      <c r="O31" s="149"/>
      <c r="P31" s="149"/>
      <c r="Q31" s="149"/>
      <c r="R31" s="149"/>
      <c r="S31" s="150"/>
    </row>
    <row r="32" spans="2:19" thickBot="1" x14ac:dyDescent="0.3">
      <c r="C32" s="151"/>
      <c r="D32" s="152"/>
      <c r="E32" s="152"/>
      <c r="F32" s="153"/>
      <c r="G32" s="154"/>
      <c r="H32" s="154"/>
      <c r="I32" s="154"/>
      <c r="J32" s="155"/>
      <c r="K32" s="155"/>
      <c r="L32" s="156"/>
      <c r="M32" s="154"/>
      <c r="N32" s="154"/>
      <c r="O32" s="154"/>
      <c r="P32" s="156"/>
      <c r="Q32" s="154"/>
      <c r="R32" s="154"/>
      <c r="S32" s="157"/>
    </row>
    <row r="33" spans="2:22" ht="15.75" thickBot="1" x14ac:dyDescent="0.3">
      <c r="C33" s="54" t="s">
        <v>139</v>
      </c>
      <c r="D33" s="55"/>
      <c r="E33" s="55"/>
      <c r="F33" s="6"/>
      <c r="G33" s="56"/>
      <c r="H33" s="56"/>
      <c r="I33" s="56"/>
      <c r="J33" s="57"/>
      <c r="K33" s="57"/>
      <c r="L33" s="58"/>
      <c r="M33" s="56"/>
      <c r="N33" s="56"/>
      <c r="O33" s="56"/>
      <c r="P33" s="58"/>
      <c r="Q33" s="56"/>
      <c r="R33" s="56"/>
      <c r="S33" s="56"/>
    </row>
    <row r="34" spans="2:22" ht="19.5" thickBot="1" x14ac:dyDescent="0.3">
      <c r="C34" s="175" t="str">
        <f>C4</f>
        <v>День       :  5</v>
      </c>
      <c r="D34" s="60"/>
      <c r="E34" s="60"/>
      <c r="F34" s="158" t="s">
        <v>21</v>
      </c>
      <c r="G34" s="159"/>
      <c r="H34" s="160" t="s">
        <v>26</v>
      </c>
      <c r="I34" s="143"/>
      <c r="J34" s="161" t="s">
        <v>27</v>
      </c>
      <c r="K34" s="161"/>
      <c r="L34" s="142"/>
      <c r="M34" s="143" t="s">
        <v>34</v>
      </c>
      <c r="N34" s="143"/>
      <c r="O34" s="143"/>
      <c r="P34" s="162" t="s">
        <v>33</v>
      </c>
      <c r="Q34" s="143"/>
      <c r="R34" s="143"/>
      <c r="S34" s="143"/>
    </row>
    <row r="35" spans="2:22" ht="19.5" thickBot="1" x14ac:dyDescent="0.3">
      <c r="C35" s="69" t="s">
        <v>49</v>
      </c>
      <c r="D35" s="70"/>
      <c r="E35" s="71"/>
      <c r="F35" s="163" t="s">
        <v>22</v>
      </c>
      <c r="G35" s="59" t="s">
        <v>23</v>
      </c>
      <c r="H35" s="57" t="s">
        <v>24</v>
      </c>
      <c r="I35" s="58" t="s">
        <v>25</v>
      </c>
      <c r="J35" s="163" t="s">
        <v>28</v>
      </c>
      <c r="K35" s="164"/>
      <c r="L35" s="165" t="s">
        <v>43</v>
      </c>
      <c r="M35" s="166" t="s">
        <v>37</v>
      </c>
      <c r="N35" s="166" t="s">
        <v>38</v>
      </c>
      <c r="O35" s="166" t="s">
        <v>39</v>
      </c>
      <c r="P35" s="165" t="s">
        <v>35</v>
      </c>
      <c r="Q35" s="166" t="s">
        <v>36</v>
      </c>
      <c r="R35" s="166" t="s">
        <v>42</v>
      </c>
      <c r="S35" s="166" t="s">
        <v>41</v>
      </c>
    </row>
    <row r="36" spans="2:22" ht="19.7" thickBot="1" x14ac:dyDescent="0.3">
      <c r="C36" s="80"/>
      <c r="D36" s="80"/>
      <c r="E36" s="81"/>
      <c r="F36" s="82"/>
      <c r="G36" s="83"/>
      <c r="H36" s="83"/>
      <c r="I36" s="83"/>
      <c r="J36" s="84"/>
      <c r="K36" s="84"/>
      <c r="L36" s="85"/>
      <c r="M36" s="83"/>
      <c r="N36" s="83"/>
      <c r="O36" s="83"/>
      <c r="P36" s="85"/>
      <c r="Q36" s="83"/>
      <c r="R36" s="83"/>
      <c r="S36" s="83"/>
    </row>
    <row r="37" spans="2:22" ht="19.5" thickBot="1" x14ac:dyDescent="0.3">
      <c r="C37" s="87" t="s">
        <v>8</v>
      </c>
      <c r="D37" s="88"/>
      <c r="E37" s="89"/>
      <c r="F37" s="90"/>
      <c r="G37" s="91"/>
      <c r="H37" s="91"/>
      <c r="I37" s="91"/>
      <c r="J37" s="92"/>
      <c r="K37" s="92"/>
      <c r="L37" s="93"/>
      <c r="M37" s="91"/>
      <c r="N37" s="91"/>
      <c r="O37" s="91"/>
      <c r="P37" s="206"/>
      <c r="Q37" s="207"/>
      <c r="R37" s="207"/>
      <c r="S37" s="208"/>
    </row>
    <row r="38" spans="2:22" ht="18.75" x14ac:dyDescent="0.3">
      <c r="B38">
        <v>243</v>
      </c>
      <c r="C38" s="7" t="s">
        <v>114</v>
      </c>
      <c r="D38" s="8"/>
      <c r="E38" s="8"/>
      <c r="F38" s="12">
        <v>100</v>
      </c>
      <c r="G38" s="13">
        <v>8.1</v>
      </c>
      <c r="H38" s="14">
        <v>8</v>
      </c>
      <c r="I38" s="15">
        <v>0.8</v>
      </c>
      <c r="J38" s="12">
        <v>161.13999999999999</v>
      </c>
      <c r="K38" s="16"/>
      <c r="L38" s="17"/>
      <c r="M38" s="14"/>
      <c r="N38" s="14"/>
      <c r="O38" s="15">
        <v>0.6</v>
      </c>
      <c r="P38" s="17">
        <v>29.2</v>
      </c>
      <c r="Q38" s="14">
        <v>98.6</v>
      </c>
      <c r="R38" s="14">
        <v>10.6</v>
      </c>
      <c r="S38" s="18">
        <v>1.2</v>
      </c>
    </row>
    <row r="39" spans="2:22" ht="18.75" x14ac:dyDescent="0.3">
      <c r="B39">
        <v>321</v>
      </c>
      <c r="C39" s="7" t="s">
        <v>91</v>
      </c>
      <c r="D39" s="8"/>
      <c r="E39" s="26"/>
      <c r="F39" s="19">
        <v>200</v>
      </c>
      <c r="G39" s="20">
        <v>5.8</v>
      </c>
      <c r="H39" s="21">
        <v>9</v>
      </c>
      <c r="I39" s="22">
        <v>41.56</v>
      </c>
      <c r="J39" s="19">
        <v>294.52</v>
      </c>
      <c r="K39" s="16"/>
      <c r="L39" s="17">
        <v>7.6999999999999999E-2</v>
      </c>
      <c r="M39" s="14">
        <v>43.2</v>
      </c>
      <c r="N39" s="14"/>
      <c r="O39" s="15">
        <v>2.2000000000000002</v>
      </c>
      <c r="P39" s="17">
        <v>262.60000000000002</v>
      </c>
      <c r="Q39" s="14">
        <v>219.17</v>
      </c>
      <c r="R39" s="14">
        <v>57.2</v>
      </c>
      <c r="S39" s="18">
        <v>4.5999999999999996</v>
      </c>
    </row>
    <row r="40" spans="2:22" ht="18.75" x14ac:dyDescent="0.3">
      <c r="B40">
        <v>14</v>
      </c>
      <c r="C40" s="2" t="s">
        <v>84</v>
      </c>
      <c r="D40" s="9"/>
      <c r="E40" s="8"/>
      <c r="F40" s="41">
        <v>10</v>
      </c>
      <c r="G40" s="42">
        <v>0.1</v>
      </c>
      <c r="H40" s="43">
        <v>7.2</v>
      </c>
      <c r="I40" s="44">
        <v>0.13</v>
      </c>
      <c r="J40" s="41">
        <v>65.72</v>
      </c>
      <c r="K40" s="102"/>
      <c r="L40" s="103"/>
      <c r="M40" s="100"/>
      <c r="N40" s="100">
        <v>40</v>
      </c>
      <c r="O40" s="101">
        <v>0.1</v>
      </c>
      <c r="P40" s="103">
        <v>2.4</v>
      </c>
      <c r="Q40" s="100">
        <v>3</v>
      </c>
      <c r="R40" s="100"/>
      <c r="S40" s="104"/>
    </row>
    <row r="41" spans="2:22" ht="18.75" x14ac:dyDescent="0.3">
      <c r="B41" s="234">
        <v>378</v>
      </c>
      <c r="C41" s="38" t="s">
        <v>129</v>
      </c>
      <c r="D41" s="9"/>
      <c r="E41" s="8"/>
      <c r="F41" s="19">
        <v>200</v>
      </c>
      <c r="G41" s="20">
        <v>0.53</v>
      </c>
      <c r="H41" s="21"/>
      <c r="I41" s="22">
        <v>9.4700000000000006</v>
      </c>
      <c r="J41" s="19">
        <v>40</v>
      </c>
      <c r="K41" s="16"/>
      <c r="L41" s="17"/>
      <c r="M41" s="14">
        <v>0.27</v>
      </c>
      <c r="N41" s="14"/>
      <c r="O41" s="15"/>
      <c r="P41" s="17">
        <v>13.6</v>
      </c>
      <c r="Q41" s="14">
        <v>22.13</v>
      </c>
      <c r="R41" s="14">
        <v>11.73</v>
      </c>
      <c r="S41" s="18">
        <v>2.13</v>
      </c>
    </row>
    <row r="42" spans="2:22" ht="18.75" x14ac:dyDescent="0.3">
      <c r="C42" s="2" t="s">
        <v>1</v>
      </c>
      <c r="D42" s="9"/>
      <c r="E42" s="26"/>
      <c r="F42" s="19">
        <v>50</v>
      </c>
      <c r="G42" s="20">
        <v>3.95</v>
      </c>
      <c r="H42" s="21">
        <v>0.5</v>
      </c>
      <c r="I42" s="22">
        <v>24.15</v>
      </c>
      <c r="J42" s="19">
        <v>116.9</v>
      </c>
      <c r="K42" s="16"/>
      <c r="L42" s="24">
        <v>0.05</v>
      </c>
      <c r="M42" s="21"/>
      <c r="N42" s="21"/>
      <c r="O42" s="22">
        <v>0.65</v>
      </c>
      <c r="P42" s="24">
        <v>11.5</v>
      </c>
      <c r="Q42" s="21">
        <v>43.5</v>
      </c>
      <c r="R42" s="21">
        <v>16.5</v>
      </c>
      <c r="S42" s="25">
        <v>0.55000000000000004</v>
      </c>
    </row>
    <row r="43" spans="2:22" ht="19.149999999999999" x14ac:dyDescent="0.35">
      <c r="C43" s="2"/>
      <c r="D43" s="9"/>
      <c r="E43" s="26"/>
      <c r="F43" s="19"/>
      <c r="G43" s="20"/>
      <c r="H43" s="21"/>
      <c r="I43" s="22"/>
      <c r="J43" s="19"/>
      <c r="K43" s="16"/>
      <c r="L43" s="24"/>
      <c r="M43" s="21"/>
      <c r="N43" s="21"/>
      <c r="O43" s="22"/>
      <c r="P43" s="24"/>
      <c r="Q43" s="21"/>
      <c r="R43" s="21"/>
      <c r="S43" s="25"/>
    </row>
    <row r="44" spans="2:22" ht="19.7" thickBot="1" x14ac:dyDescent="0.3">
      <c r="C44" s="38"/>
      <c r="D44" s="39"/>
      <c r="E44" s="40"/>
      <c r="F44" s="41"/>
      <c r="G44" s="42"/>
      <c r="H44" s="43"/>
      <c r="I44" s="44"/>
      <c r="J44" s="41"/>
      <c r="K44" s="102"/>
      <c r="L44" s="45"/>
      <c r="M44" s="43"/>
      <c r="N44" s="43"/>
      <c r="O44" s="44"/>
      <c r="P44" s="178"/>
      <c r="Q44" s="179"/>
      <c r="R44" s="179"/>
      <c r="S44" s="181"/>
    </row>
    <row r="45" spans="2:22" ht="19.5" thickBot="1" x14ac:dyDescent="0.3">
      <c r="C45" s="107"/>
      <c r="D45" s="108"/>
      <c r="E45" s="108" t="s">
        <v>29</v>
      </c>
      <c r="F45" s="109"/>
      <c r="G45" s="110">
        <f>SUM(G38:G44)</f>
        <v>18.479999999999997</v>
      </c>
      <c r="H45" s="110">
        <f>SUM(H38:H44)</f>
        <v>24.7</v>
      </c>
      <c r="I45" s="110">
        <f>SUM(I38:I44)</f>
        <v>76.11</v>
      </c>
      <c r="J45" s="111">
        <f>SUM(J38:J44)</f>
        <v>678.28</v>
      </c>
      <c r="K45" s="112">
        <v>0.25</v>
      </c>
      <c r="L45" s="113">
        <f t="shared" ref="L45:S45" si="4">SUM(L38:L44)</f>
        <v>0.127</v>
      </c>
      <c r="M45" s="114">
        <f t="shared" si="4"/>
        <v>43.470000000000006</v>
      </c>
      <c r="N45" s="114">
        <f t="shared" si="4"/>
        <v>40</v>
      </c>
      <c r="O45" s="114">
        <f t="shared" si="4"/>
        <v>3.5500000000000003</v>
      </c>
      <c r="P45" s="113">
        <f t="shared" si="4"/>
        <v>319.3</v>
      </c>
      <c r="Q45" s="114">
        <f t="shared" si="4"/>
        <v>386.4</v>
      </c>
      <c r="R45" s="114">
        <f t="shared" si="4"/>
        <v>96.03</v>
      </c>
      <c r="S45" s="115">
        <f t="shared" si="4"/>
        <v>8.48</v>
      </c>
    </row>
    <row r="46" spans="2:22" ht="19.5" thickBot="1" x14ac:dyDescent="0.3">
      <c r="C46" s="87" t="s">
        <v>6</v>
      </c>
      <c r="D46" s="127"/>
      <c r="E46" s="89"/>
      <c r="F46" s="90"/>
      <c r="G46" s="5"/>
      <c r="H46" s="5"/>
      <c r="I46" s="5"/>
      <c r="J46" s="90"/>
      <c r="K46" s="128"/>
      <c r="L46" s="129"/>
      <c r="M46" s="5"/>
      <c r="N46" s="5"/>
      <c r="O46" s="5"/>
      <c r="P46" s="176"/>
      <c r="Q46" s="4"/>
      <c r="R46" s="4"/>
      <c r="S46" s="177"/>
    </row>
    <row r="47" spans="2:22" ht="18.75" x14ac:dyDescent="0.25">
      <c r="B47">
        <v>23</v>
      </c>
      <c r="C47" s="95" t="s">
        <v>92</v>
      </c>
      <c r="D47" s="96"/>
      <c r="E47" s="97"/>
      <c r="F47" s="98">
        <v>100</v>
      </c>
      <c r="G47" s="99">
        <v>1.1100000000000001</v>
      </c>
      <c r="H47" s="100">
        <v>6.18</v>
      </c>
      <c r="I47" s="101">
        <v>4.62</v>
      </c>
      <c r="J47" s="98">
        <v>78.56</v>
      </c>
      <c r="K47" s="72"/>
      <c r="L47" s="103">
        <v>0.09</v>
      </c>
      <c r="M47" s="100">
        <v>20.3</v>
      </c>
      <c r="N47" s="100"/>
      <c r="O47" s="101">
        <v>3.37</v>
      </c>
      <c r="P47" s="103">
        <v>17.21</v>
      </c>
      <c r="Q47" s="100">
        <v>32.119999999999997</v>
      </c>
      <c r="R47" s="100">
        <v>17.62</v>
      </c>
      <c r="S47" s="104">
        <v>0.83</v>
      </c>
      <c r="V47" t="s">
        <v>9</v>
      </c>
    </row>
    <row r="48" spans="2:22" ht="18.75" x14ac:dyDescent="0.25">
      <c r="B48">
        <v>106</v>
      </c>
      <c r="C48" s="95" t="s">
        <v>108</v>
      </c>
      <c r="D48" s="96"/>
      <c r="E48" s="97"/>
      <c r="F48" s="98">
        <v>200</v>
      </c>
      <c r="G48" s="99">
        <v>9.32</v>
      </c>
      <c r="H48" s="100">
        <v>8.3699999999999992</v>
      </c>
      <c r="I48" s="101">
        <v>13.13</v>
      </c>
      <c r="J48" s="98">
        <v>160.78</v>
      </c>
      <c r="K48" s="72"/>
      <c r="L48" s="103">
        <v>0.11</v>
      </c>
      <c r="M48" s="100">
        <v>6.88</v>
      </c>
      <c r="N48" s="100">
        <v>15</v>
      </c>
      <c r="O48" s="101">
        <v>0.88</v>
      </c>
      <c r="P48" s="103">
        <v>31.65</v>
      </c>
      <c r="Q48" s="100">
        <v>175.7</v>
      </c>
      <c r="R48" s="100">
        <v>46.05</v>
      </c>
      <c r="S48" s="104">
        <v>1.25</v>
      </c>
    </row>
    <row r="49" spans="2:20" ht="18.75" x14ac:dyDescent="0.25">
      <c r="B49">
        <v>284</v>
      </c>
      <c r="C49" s="38" t="s">
        <v>71</v>
      </c>
      <c r="D49" s="39"/>
      <c r="E49" s="40"/>
      <c r="F49" s="41">
        <v>240</v>
      </c>
      <c r="G49" s="42">
        <v>16.420000000000002</v>
      </c>
      <c r="H49" s="43">
        <v>9.68</v>
      </c>
      <c r="I49" s="44">
        <v>48.56</v>
      </c>
      <c r="J49" s="41">
        <v>305.76</v>
      </c>
      <c r="K49" s="72"/>
      <c r="L49" s="45">
        <v>0.152</v>
      </c>
      <c r="M49" s="43">
        <v>1.35</v>
      </c>
      <c r="N49" s="43">
        <v>90</v>
      </c>
      <c r="O49" s="44">
        <v>1</v>
      </c>
      <c r="P49" s="45">
        <v>360</v>
      </c>
      <c r="Q49" s="43">
        <v>375.77</v>
      </c>
      <c r="R49" s="43">
        <v>63.11</v>
      </c>
      <c r="S49" s="46">
        <v>2.7</v>
      </c>
    </row>
    <row r="50" spans="2:20" ht="18.75" x14ac:dyDescent="0.25">
      <c r="B50" s="234">
        <v>349</v>
      </c>
      <c r="C50" s="38" t="s">
        <v>130</v>
      </c>
      <c r="D50" s="39"/>
      <c r="E50" s="40"/>
      <c r="F50" s="41">
        <v>200</v>
      </c>
      <c r="G50" s="42">
        <v>1.1599999999999999</v>
      </c>
      <c r="H50" s="43">
        <v>0.3</v>
      </c>
      <c r="I50" s="44">
        <v>47.26</v>
      </c>
      <c r="J50" s="41">
        <v>196.38</v>
      </c>
      <c r="K50" s="72"/>
      <c r="L50" s="45">
        <v>2E-3</v>
      </c>
      <c r="M50" s="43">
        <v>0.8</v>
      </c>
      <c r="N50" s="43"/>
      <c r="O50" s="44">
        <v>0.2</v>
      </c>
      <c r="P50" s="45">
        <v>5.87</v>
      </c>
      <c r="Q50" s="43">
        <v>146</v>
      </c>
      <c r="R50" s="43">
        <v>33</v>
      </c>
      <c r="S50" s="46">
        <v>0.96</v>
      </c>
    </row>
    <row r="51" spans="2:20" ht="18.75" x14ac:dyDescent="0.3">
      <c r="C51" s="10" t="s">
        <v>46</v>
      </c>
      <c r="D51" s="11"/>
      <c r="E51" s="26"/>
      <c r="F51" s="19">
        <v>60</v>
      </c>
      <c r="G51" s="20">
        <v>3.36</v>
      </c>
      <c r="H51" s="21">
        <v>0.66</v>
      </c>
      <c r="I51" s="22">
        <v>29.64</v>
      </c>
      <c r="J51" s="19">
        <v>137.94</v>
      </c>
      <c r="K51" s="23"/>
      <c r="L51" s="17">
        <v>7.0000000000000007E-2</v>
      </c>
      <c r="M51" s="14"/>
      <c r="N51" s="14"/>
      <c r="O51" s="15">
        <v>0.54</v>
      </c>
      <c r="P51" s="17">
        <v>13.8</v>
      </c>
      <c r="Q51" s="14">
        <v>63.6</v>
      </c>
      <c r="R51" s="14">
        <v>15</v>
      </c>
      <c r="S51" s="15">
        <v>1.86</v>
      </c>
    </row>
    <row r="52" spans="2:20" ht="18.75" x14ac:dyDescent="0.3">
      <c r="C52" s="10" t="s">
        <v>1</v>
      </c>
      <c r="D52" s="11"/>
      <c r="E52" s="26"/>
      <c r="F52" s="19">
        <v>30</v>
      </c>
      <c r="G52" s="20">
        <v>2.37</v>
      </c>
      <c r="H52" s="21">
        <v>0.3</v>
      </c>
      <c r="I52" s="22">
        <v>14.49</v>
      </c>
      <c r="J52" s="19">
        <v>70.14</v>
      </c>
      <c r="K52" s="23"/>
      <c r="L52" s="24">
        <v>0.03</v>
      </c>
      <c r="M52" s="21"/>
      <c r="N52" s="21"/>
      <c r="O52" s="22">
        <v>0.39</v>
      </c>
      <c r="P52" s="24">
        <v>6.9</v>
      </c>
      <c r="Q52" s="21">
        <v>26.1</v>
      </c>
      <c r="R52" s="21">
        <v>9.9</v>
      </c>
      <c r="S52" s="22">
        <v>0.33</v>
      </c>
    </row>
    <row r="53" spans="2:20" ht="19.5" thickBot="1" x14ac:dyDescent="0.3">
      <c r="C53" s="38"/>
      <c r="D53" s="39"/>
      <c r="E53" s="40"/>
      <c r="F53" s="41"/>
      <c r="G53" s="42"/>
      <c r="H53" s="43"/>
      <c r="I53" s="44"/>
      <c r="J53" s="41"/>
      <c r="K53" s="102"/>
      <c r="L53" s="103"/>
      <c r="M53" s="100"/>
      <c r="N53" s="100"/>
      <c r="O53" s="101"/>
      <c r="P53" s="178"/>
      <c r="Q53" s="179"/>
      <c r="R53" s="179"/>
      <c r="S53" s="181"/>
    </row>
    <row r="54" spans="2:20" ht="19.5" thickBot="1" x14ac:dyDescent="0.3">
      <c r="C54" s="167"/>
      <c r="D54" s="168"/>
      <c r="E54" s="108" t="s">
        <v>29</v>
      </c>
      <c r="F54" s="118"/>
      <c r="G54" s="114">
        <f>SUM(G47:G53)</f>
        <v>33.74</v>
      </c>
      <c r="H54" s="114">
        <f>SUM(H47:H53)</f>
        <v>25.49</v>
      </c>
      <c r="I54" s="114">
        <f>SUM(I47:I53)</f>
        <v>157.69999999999999</v>
      </c>
      <c r="J54" s="119">
        <f>SUM(J47:J53)</f>
        <v>949.56000000000006</v>
      </c>
      <c r="K54" s="198">
        <v>0.35</v>
      </c>
      <c r="L54" s="113">
        <f t="shared" ref="L54:S54" si="5">SUM(L47:L53)</f>
        <v>0.45399999999999996</v>
      </c>
      <c r="M54" s="114">
        <f t="shared" si="5"/>
        <v>29.330000000000002</v>
      </c>
      <c r="N54" s="114">
        <f t="shared" si="5"/>
        <v>105</v>
      </c>
      <c r="O54" s="114">
        <f t="shared" si="5"/>
        <v>6.38</v>
      </c>
      <c r="P54" s="113">
        <f t="shared" si="5"/>
        <v>435.43</v>
      </c>
      <c r="Q54" s="114">
        <f t="shared" si="5"/>
        <v>819.29</v>
      </c>
      <c r="R54" s="114">
        <f t="shared" si="5"/>
        <v>184.68</v>
      </c>
      <c r="S54" s="115">
        <f t="shared" si="5"/>
        <v>7.9300000000000006</v>
      </c>
    </row>
    <row r="55" spans="2:20" ht="19.5" thickBot="1" x14ac:dyDescent="0.3">
      <c r="C55" s="169"/>
      <c r="D55" s="89"/>
      <c r="E55" s="89"/>
      <c r="F55" s="90"/>
      <c r="G55" s="166"/>
      <c r="H55" s="166"/>
      <c r="I55" s="166"/>
      <c r="J55" s="128"/>
      <c r="K55" s="137"/>
      <c r="L55" s="220"/>
      <c r="M55" s="34"/>
      <c r="N55" s="34"/>
      <c r="O55" s="34"/>
      <c r="P55" s="220"/>
      <c r="Q55" s="34"/>
      <c r="R55" s="34"/>
      <c r="S55" s="182"/>
    </row>
    <row r="56" spans="2:20" ht="19.5" thickBot="1" x14ac:dyDescent="0.3">
      <c r="C56" s="69" t="s">
        <v>7</v>
      </c>
      <c r="D56" s="69"/>
      <c r="E56" s="89"/>
      <c r="F56" s="132"/>
      <c r="G56" s="133"/>
      <c r="H56" s="133"/>
      <c r="I56" s="133"/>
      <c r="J56" s="132"/>
      <c r="K56" s="72"/>
      <c r="L56" s="134"/>
      <c r="M56" s="133"/>
      <c r="N56" s="133"/>
      <c r="O56" s="133"/>
      <c r="P56" s="134"/>
      <c r="Q56" s="133"/>
      <c r="R56" s="133"/>
      <c r="S56" s="135"/>
    </row>
    <row r="57" spans="2:20" ht="18.75" x14ac:dyDescent="0.3">
      <c r="B57">
        <v>541</v>
      </c>
      <c r="C57" s="3" t="s">
        <v>12</v>
      </c>
      <c r="D57" s="29"/>
      <c r="E57" s="8"/>
      <c r="F57" s="12">
        <v>85</v>
      </c>
      <c r="G57" s="13">
        <v>9.3000000000000007</v>
      </c>
      <c r="H57" s="14">
        <v>17.07</v>
      </c>
      <c r="I57" s="15">
        <v>11.04</v>
      </c>
      <c r="J57" s="12">
        <v>309.89999999999998</v>
      </c>
      <c r="K57" s="23"/>
      <c r="L57" s="17">
        <v>1.67</v>
      </c>
      <c r="M57" s="14">
        <v>0.36</v>
      </c>
      <c r="N57" s="14">
        <v>1.07</v>
      </c>
      <c r="O57" s="15">
        <v>221.19</v>
      </c>
      <c r="P57" s="17">
        <v>90.44</v>
      </c>
      <c r="Q57" s="14">
        <v>138.12</v>
      </c>
      <c r="R57" s="14">
        <v>22.89</v>
      </c>
      <c r="S57" s="18">
        <v>100.41</v>
      </c>
      <c r="T57" s="219"/>
    </row>
    <row r="58" spans="2:20" ht="18.75" x14ac:dyDescent="0.3">
      <c r="B58" s="234">
        <v>386</v>
      </c>
      <c r="C58" s="2" t="s">
        <v>131</v>
      </c>
      <c r="D58" s="9"/>
      <c r="E58" s="8"/>
      <c r="F58" s="12">
        <v>200</v>
      </c>
      <c r="G58" s="13">
        <v>1.5</v>
      </c>
      <c r="H58" s="14"/>
      <c r="I58" s="15">
        <v>22.8</v>
      </c>
      <c r="J58" s="12">
        <v>97.1</v>
      </c>
      <c r="K58" s="23"/>
      <c r="L58" s="17"/>
      <c r="M58" s="14">
        <v>14.8</v>
      </c>
      <c r="N58" s="14"/>
      <c r="O58" s="15">
        <v>0.5</v>
      </c>
      <c r="P58" s="17">
        <v>34.700000000000003</v>
      </c>
      <c r="Q58" s="14">
        <v>36</v>
      </c>
      <c r="R58" s="14">
        <v>12</v>
      </c>
      <c r="S58" s="18">
        <v>0.7</v>
      </c>
    </row>
    <row r="59" spans="2:20" ht="19.5" thickBot="1" x14ac:dyDescent="0.35">
      <c r="C59" s="2"/>
      <c r="D59" s="9"/>
      <c r="E59" s="26"/>
      <c r="F59" s="19"/>
      <c r="G59" s="20"/>
      <c r="H59" s="21"/>
      <c r="I59" s="22"/>
      <c r="J59" s="19"/>
      <c r="K59" s="16"/>
      <c r="L59" s="50"/>
      <c r="M59" s="51"/>
      <c r="N59" s="51"/>
      <c r="O59" s="52"/>
      <c r="P59" s="50"/>
      <c r="Q59" s="51"/>
      <c r="R59" s="51"/>
      <c r="S59" s="53"/>
    </row>
    <row r="60" spans="2:20" ht="19.5" thickBot="1" x14ac:dyDescent="0.3">
      <c r="C60" s="31"/>
      <c r="D60" s="32"/>
      <c r="E60" s="31" t="s">
        <v>29</v>
      </c>
      <c r="F60" s="33"/>
      <c r="G60" s="34">
        <f>SUM(G57:G59)</f>
        <v>10.8</v>
      </c>
      <c r="H60" s="34">
        <f>SUM(H57:H59)</f>
        <v>17.07</v>
      </c>
      <c r="I60" s="34">
        <f>SUM(I57:I59)</f>
        <v>33.840000000000003</v>
      </c>
      <c r="J60" s="33">
        <f>SUM(J57:J59)</f>
        <v>407</v>
      </c>
      <c r="K60" s="49">
        <v>0.15</v>
      </c>
      <c r="L60" s="36">
        <f t="shared" ref="L60:S60" si="6">SUM(L57:L59)</f>
        <v>1.67</v>
      </c>
      <c r="M60" s="139">
        <f t="shared" si="6"/>
        <v>15.16</v>
      </c>
      <c r="N60" s="139">
        <f t="shared" si="6"/>
        <v>1.07</v>
      </c>
      <c r="O60" s="37">
        <f t="shared" si="6"/>
        <v>221.69</v>
      </c>
      <c r="P60" s="170">
        <f t="shared" si="6"/>
        <v>125.14</v>
      </c>
      <c r="Q60" s="139">
        <f t="shared" si="6"/>
        <v>174.12</v>
      </c>
      <c r="R60" s="139">
        <f t="shared" si="6"/>
        <v>34.89</v>
      </c>
      <c r="S60" s="171">
        <f t="shared" si="6"/>
        <v>101.11</v>
      </c>
    </row>
    <row r="61" spans="2:20" ht="19.5" thickBot="1" x14ac:dyDescent="0.3">
      <c r="C61" s="31"/>
      <c r="D61" s="32"/>
      <c r="E61" s="32"/>
      <c r="F61" s="33"/>
      <c r="G61" s="34"/>
      <c r="H61" s="34"/>
      <c r="I61" s="34"/>
      <c r="J61" s="33"/>
      <c r="K61" s="35"/>
      <c r="L61" s="138"/>
      <c r="M61" s="139"/>
      <c r="N61" s="139"/>
      <c r="O61" s="37"/>
      <c r="P61" s="140"/>
      <c r="Q61" s="139"/>
      <c r="R61" s="139"/>
      <c r="S61" s="171"/>
    </row>
    <row r="62" spans="2:20" ht="19.5" thickBot="1" x14ac:dyDescent="0.3">
      <c r="C62" s="203"/>
      <c r="D62" s="71"/>
      <c r="E62" s="71" t="s">
        <v>52</v>
      </c>
      <c r="F62" s="120"/>
      <c r="G62" s="70">
        <f>G45+G54+G60</f>
        <v>63.019999999999996</v>
      </c>
      <c r="H62" s="70">
        <f>H45+H54+H60</f>
        <v>67.259999999999991</v>
      </c>
      <c r="I62" s="121">
        <f>I45+I54+I60</f>
        <v>267.64999999999998</v>
      </c>
      <c r="J62" s="122" t="s">
        <v>31</v>
      </c>
      <c r="K62" s="172" t="s">
        <v>32</v>
      </c>
      <c r="L62" s="200">
        <f t="shared" ref="L62:S62" si="7">L45+L54+L60</f>
        <v>2.2509999999999999</v>
      </c>
      <c r="M62" s="204">
        <f t="shared" si="7"/>
        <v>87.960000000000008</v>
      </c>
      <c r="N62" s="204">
        <f t="shared" si="7"/>
        <v>146.07</v>
      </c>
      <c r="O62" s="204">
        <f t="shared" si="7"/>
        <v>231.62</v>
      </c>
      <c r="P62" s="204">
        <f t="shared" si="7"/>
        <v>879.87</v>
      </c>
      <c r="Q62" s="204">
        <f t="shared" si="7"/>
        <v>1379.81</v>
      </c>
      <c r="R62" s="204">
        <f t="shared" si="7"/>
        <v>315.60000000000002</v>
      </c>
      <c r="S62" s="205">
        <f t="shared" si="7"/>
        <v>117.52</v>
      </c>
      <c r="T62" s="222"/>
    </row>
    <row r="63" spans="2:20" ht="19.5" thickBot="1" x14ac:dyDescent="0.3">
      <c r="C63" s="142"/>
      <c r="D63" s="143"/>
      <c r="E63" s="143"/>
      <c r="F63" s="144"/>
      <c r="G63" s="145"/>
      <c r="H63" s="145"/>
      <c r="I63" s="145"/>
      <c r="J63" s="146">
        <f>J45+J54+J60</f>
        <v>2034.8400000000001</v>
      </c>
      <c r="K63" s="199">
        <f>K45+K54+K60</f>
        <v>0.75</v>
      </c>
      <c r="L63" s="173"/>
      <c r="M63" s="149"/>
      <c r="N63" s="149"/>
      <c r="O63" s="149"/>
      <c r="P63" s="149"/>
      <c r="Q63" s="149"/>
      <c r="R63" s="149"/>
      <c r="S63" s="174"/>
    </row>
  </sheetData>
  <pageMargins left="0.7" right="0.7" top="0.75" bottom="0.75" header="0.3" footer="0.3"/>
  <pageSetup paperSize="9" scale="39" orientation="landscape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A2:T61"/>
  <sheetViews>
    <sheetView showWhiteSpace="0" topLeftCell="B43" zoomScale="75" zoomScaleNormal="75" workbookViewId="0">
      <selection activeCell="K56" sqref="K56"/>
    </sheetView>
  </sheetViews>
  <sheetFormatPr defaultRowHeight="15" x14ac:dyDescent="0.25"/>
  <cols>
    <col min="5" max="5" width="36.28515625" customWidth="1"/>
    <col min="9" max="9" width="10.7109375" customWidth="1"/>
    <col min="10" max="10" width="12.140625" customWidth="1"/>
    <col min="11" max="11" width="14" customWidth="1"/>
    <col min="16" max="16" width="11.140625" customWidth="1"/>
    <col min="17" max="17" width="12.42578125" customWidth="1"/>
  </cols>
  <sheetData>
    <row r="2" spans="2:19" thickBot="1" x14ac:dyDescent="0.3"/>
    <row r="3" spans="2:19" ht="15.75" thickBot="1" x14ac:dyDescent="0.3">
      <c r="C3" s="54" t="s">
        <v>141</v>
      </c>
      <c r="D3" s="55"/>
      <c r="E3" s="55"/>
      <c r="F3" s="6"/>
      <c r="G3" s="56"/>
      <c r="H3" s="56"/>
      <c r="I3" s="56"/>
      <c r="J3" s="57"/>
      <c r="K3" s="57"/>
      <c r="L3" s="58"/>
      <c r="M3" s="56"/>
      <c r="N3" s="56"/>
      <c r="O3" s="56"/>
      <c r="P3" s="58"/>
      <c r="Q3" s="56"/>
      <c r="R3" s="56"/>
      <c r="S3" s="59"/>
    </row>
    <row r="4" spans="2:19" ht="19.5" thickBot="1" x14ac:dyDescent="0.3">
      <c r="C4" s="175" t="s">
        <v>147</v>
      </c>
      <c r="D4" s="60"/>
      <c r="E4" s="60"/>
      <c r="F4" s="61" t="s">
        <v>21</v>
      </c>
      <c r="G4" s="62"/>
      <c r="H4" s="63" t="s">
        <v>26</v>
      </c>
      <c r="I4" s="64"/>
      <c r="J4" s="65" t="s">
        <v>27</v>
      </c>
      <c r="K4" s="65"/>
      <c r="L4" s="66"/>
      <c r="M4" s="64" t="s">
        <v>34</v>
      </c>
      <c r="N4" s="64"/>
      <c r="O4" s="64"/>
      <c r="P4" s="67" t="s">
        <v>33</v>
      </c>
      <c r="Q4" s="64"/>
      <c r="R4" s="64"/>
      <c r="S4" s="68"/>
    </row>
    <row r="5" spans="2:19" ht="19.5" thickBot="1" x14ac:dyDescent="0.3">
      <c r="C5" s="69" t="s">
        <v>51</v>
      </c>
      <c r="D5" s="70"/>
      <c r="E5" s="71"/>
      <c r="F5" s="72" t="s">
        <v>22</v>
      </c>
      <c r="G5" s="73" t="s">
        <v>23</v>
      </c>
      <c r="H5" s="74" t="s">
        <v>24</v>
      </c>
      <c r="I5" s="75" t="s">
        <v>25</v>
      </c>
      <c r="J5" s="72" t="s">
        <v>28</v>
      </c>
      <c r="K5" s="76"/>
      <c r="L5" s="77" t="s">
        <v>43</v>
      </c>
      <c r="M5" s="78" t="s">
        <v>37</v>
      </c>
      <c r="N5" s="78" t="s">
        <v>38</v>
      </c>
      <c r="O5" s="78" t="s">
        <v>39</v>
      </c>
      <c r="P5" s="77" t="s">
        <v>35</v>
      </c>
      <c r="Q5" s="78" t="s">
        <v>36</v>
      </c>
      <c r="R5" s="78" t="s">
        <v>42</v>
      </c>
      <c r="S5" s="79" t="s">
        <v>41</v>
      </c>
    </row>
    <row r="6" spans="2:19" ht="19.7" thickBot="1" x14ac:dyDescent="0.3">
      <c r="C6" s="80"/>
      <c r="D6" s="80"/>
      <c r="E6" s="81"/>
      <c r="F6" s="82"/>
      <c r="G6" s="83"/>
      <c r="H6" s="83"/>
      <c r="I6" s="83"/>
      <c r="J6" s="84"/>
      <c r="K6" s="84"/>
      <c r="L6" s="85"/>
      <c r="M6" s="83"/>
      <c r="N6" s="83"/>
      <c r="O6" s="83"/>
      <c r="P6" s="85"/>
      <c r="Q6" s="83"/>
      <c r="R6" s="83"/>
      <c r="S6" s="86"/>
    </row>
    <row r="7" spans="2:19" ht="19.5" thickBot="1" x14ac:dyDescent="0.3">
      <c r="C7" s="87" t="s">
        <v>8</v>
      </c>
      <c r="D7" s="88"/>
      <c r="E7" s="89"/>
      <c r="F7" s="90"/>
      <c r="G7" s="91"/>
      <c r="H7" s="91"/>
      <c r="I7" s="91"/>
      <c r="J7" s="92"/>
      <c r="K7" s="92"/>
      <c r="L7" s="93"/>
      <c r="M7" s="91"/>
      <c r="N7" s="91"/>
      <c r="O7" s="91"/>
      <c r="P7" s="93"/>
      <c r="Q7" s="91"/>
      <c r="R7" s="91"/>
      <c r="S7" s="94"/>
    </row>
    <row r="8" spans="2:19" ht="18.75" x14ac:dyDescent="0.3">
      <c r="B8">
        <v>391</v>
      </c>
      <c r="C8" s="2" t="s">
        <v>79</v>
      </c>
      <c r="D8" s="1"/>
      <c r="E8" s="9"/>
      <c r="F8" s="12">
        <v>210</v>
      </c>
      <c r="G8" s="13">
        <v>14.79</v>
      </c>
      <c r="H8" s="14">
        <v>25.71</v>
      </c>
      <c r="I8" s="15">
        <v>6.15</v>
      </c>
      <c r="J8" s="12">
        <v>345.6</v>
      </c>
      <c r="K8" s="16"/>
      <c r="L8" s="17">
        <v>0.17</v>
      </c>
      <c r="M8" s="14">
        <v>0.02</v>
      </c>
      <c r="N8" s="14">
        <v>0.77</v>
      </c>
      <c r="O8" s="15">
        <v>207</v>
      </c>
      <c r="P8" s="17">
        <v>234.68</v>
      </c>
      <c r="Q8" s="14">
        <v>24.98</v>
      </c>
      <c r="R8" s="14">
        <v>38.08</v>
      </c>
      <c r="S8" s="18">
        <v>0.89</v>
      </c>
    </row>
    <row r="9" spans="2:19" ht="18.75" x14ac:dyDescent="0.3">
      <c r="B9">
        <v>386</v>
      </c>
      <c r="C9" s="2" t="s">
        <v>48</v>
      </c>
      <c r="D9" s="9"/>
      <c r="E9" s="8"/>
      <c r="F9" s="12">
        <v>200</v>
      </c>
      <c r="G9" s="13">
        <v>8.48</v>
      </c>
      <c r="H9" s="14">
        <v>3.008</v>
      </c>
      <c r="I9" s="15">
        <v>11.808</v>
      </c>
      <c r="J9" s="221">
        <v>107.008</v>
      </c>
      <c r="K9" s="23"/>
      <c r="L9" s="17">
        <v>6.4000000000000001E-2</v>
      </c>
      <c r="M9" s="14">
        <v>1.2</v>
      </c>
      <c r="N9" s="14">
        <v>20</v>
      </c>
      <c r="O9" s="15"/>
      <c r="P9" s="17">
        <v>248</v>
      </c>
      <c r="Q9" s="14">
        <v>190</v>
      </c>
      <c r="R9" s="14">
        <v>30</v>
      </c>
      <c r="S9" s="18">
        <v>0.21</v>
      </c>
    </row>
    <row r="10" spans="2:19" ht="18.75" x14ac:dyDescent="0.3">
      <c r="B10">
        <v>377</v>
      </c>
      <c r="C10" s="7" t="s">
        <v>17</v>
      </c>
      <c r="D10" s="8"/>
      <c r="E10" s="26"/>
      <c r="F10" s="19">
        <v>200</v>
      </c>
      <c r="G10" s="20">
        <v>0.53</v>
      </c>
      <c r="H10" s="21"/>
      <c r="I10" s="22">
        <v>9.8699999999999992</v>
      </c>
      <c r="J10" s="19">
        <v>41.6</v>
      </c>
      <c r="K10" s="16"/>
      <c r="L10" s="17"/>
      <c r="M10" s="14">
        <v>2.13</v>
      </c>
      <c r="N10" s="14"/>
      <c r="O10" s="15"/>
      <c r="P10" s="17">
        <v>15.33</v>
      </c>
      <c r="Q10" s="14">
        <v>23.2</v>
      </c>
      <c r="R10" s="14">
        <v>12.27</v>
      </c>
      <c r="S10" s="18">
        <v>2.13</v>
      </c>
    </row>
    <row r="11" spans="2:19" ht="18.75" x14ac:dyDescent="0.25">
      <c r="C11" s="105" t="s">
        <v>1</v>
      </c>
      <c r="D11" s="106"/>
      <c r="E11" s="106"/>
      <c r="F11" s="41">
        <v>40</v>
      </c>
      <c r="G11" s="42">
        <v>3.16</v>
      </c>
      <c r="H11" s="43">
        <v>0.4</v>
      </c>
      <c r="I11" s="44">
        <v>19.32</v>
      </c>
      <c r="J11" s="41">
        <v>93.52</v>
      </c>
      <c r="K11" s="102"/>
      <c r="L11" s="103">
        <v>0.04</v>
      </c>
      <c r="M11" s="100"/>
      <c r="N11" s="100"/>
      <c r="O11" s="101">
        <v>0.52</v>
      </c>
      <c r="P11" s="103">
        <v>9.1999999999999993</v>
      </c>
      <c r="Q11" s="100">
        <v>34.799999999999997</v>
      </c>
      <c r="R11" s="100">
        <v>13.2</v>
      </c>
      <c r="S11" s="104">
        <v>0.44</v>
      </c>
    </row>
    <row r="12" spans="2:19" ht="19.7" thickBot="1" x14ac:dyDescent="0.3">
      <c r="C12" s="38"/>
      <c r="D12" s="39"/>
      <c r="E12" s="40"/>
      <c r="F12" s="41"/>
      <c r="G12" s="42"/>
      <c r="H12" s="43"/>
      <c r="I12" s="44"/>
      <c r="J12" s="41"/>
      <c r="K12" s="102"/>
      <c r="L12" s="45"/>
      <c r="M12" s="43"/>
      <c r="N12" s="43"/>
      <c r="O12" s="44"/>
      <c r="P12" s="45"/>
      <c r="Q12" s="43"/>
      <c r="R12" s="43"/>
      <c r="S12" s="46"/>
    </row>
    <row r="13" spans="2:19" ht="19.5" thickBot="1" x14ac:dyDescent="0.3">
      <c r="C13" s="107"/>
      <c r="D13" s="108"/>
      <c r="E13" s="108" t="s">
        <v>29</v>
      </c>
      <c r="F13" s="109"/>
      <c r="G13" s="110">
        <f>SUM(G8:G11)</f>
        <v>26.96</v>
      </c>
      <c r="H13" s="110">
        <f>SUM(H8:H12)</f>
        <v>29.117999999999999</v>
      </c>
      <c r="I13" s="110">
        <f>SUM(I8:I12)</f>
        <v>47.147999999999996</v>
      </c>
      <c r="J13" s="111">
        <f>SUM(J8:J12)</f>
        <v>587.72800000000007</v>
      </c>
      <c r="K13" s="112">
        <v>0.25</v>
      </c>
      <c r="L13" s="113">
        <f t="shared" ref="L13:S13" si="0">SUM(L8:L12)</f>
        <v>0.27400000000000002</v>
      </c>
      <c r="M13" s="114">
        <f t="shared" si="0"/>
        <v>3.3499999999999996</v>
      </c>
      <c r="N13" s="114">
        <f t="shared" si="0"/>
        <v>20.77</v>
      </c>
      <c r="O13" s="114">
        <f t="shared" si="0"/>
        <v>207.52</v>
      </c>
      <c r="P13" s="113">
        <f t="shared" si="0"/>
        <v>507.21</v>
      </c>
      <c r="Q13" s="114">
        <f t="shared" si="0"/>
        <v>272.97999999999996</v>
      </c>
      <c r="R13" s="114">
        <f t="shared" si="0"/>
        <v>93.55</v>
      </c>
      <c r="S13" s="115">
        <f t="shared" si="0"/>
        <v>3.67</v>
      </c>
    </row>
    <row r="14" spans="2:19" ht="19.5" thickBot="1" x14ac:dyDescent="0.3">
      <c r="C14" s="87" t="s">
        <v>6</v>
      </c>
      <c r="D14" s="127"/>
      <c r="E14" s="89"/>
      <c r="F14" s="90"/>
      <c r="G14" s="5"/>
      <c r="H14" s="5"/>
      <c r="I14" s="5"/>
      <c r="J14" s="90"/>
      <c r="K14" s="128"/>
      <c r="L14" s="129"/>
      <c r="M14" s="5"/>
      <c r="N14" s="5"/>
      <c r="O14" s="5"/>
      <c r="P14" s="129"/>
      <c r="Q14" s="5"/>
      <c r="R14" s="5"/>
      <c r="S14" s="130"/>
    </row>
    <row r="15" spans="2:19" ht="18.75" x14ac:dyDescent="0.25">
      <c r="B15">
        <v>20</v>
      </c>
      <c r="C15" s="95" t="s">
        <v>109</v>
      </c>
      <c r="D15" s="96"/>
      <c r="E15" s="97"/>
      <c r="F15" s="98">
        <v>100</v>
      </c>
      <c r="G15" s="99">
        <v>0.67</v>
      </c>
      <c r="H15" s="100">
        <v>6.09</v>
      </c>
      <c r="I15" s="101">
        <v>1.81</v>
      </c>
      <c r="J15" s="98">
        <v>64.650000000000006</v>
      </c>
      <c r="K15" s="72"/>
      <c r="L15" s="103">
        <v>0.03</v>
      </c>
      <c r="M15" s="100">
        <v>6.65</v>
      </c>
      <c r="N15" s="100"/>
      <c r="O15" s="101">
        <v>2.74</v>
      </c>
      <c r="P15" s="103">
        <v>16.149999999999999</v>
      </c>
      <c r="Q15" s="100">
        <v>28.62</v>
      </c>
      <c r="R15" s="100">
        <v>13.3</v>
      </c>
      <c r="S15" s="104">
        <v>0.48</v>
      </c>
    </row>
    <row r="16" spans="2:19" ht="18.75" x14ac:dyDescent="0.25">
      <c r="B16">
        <v>111</v>
      </c>
      <c r="C16" s="95" t="s">
        <v>85</v>
      </c>
      <c r="D16" s="96"/>
      <c r="E16" s="97"/>
      <c r="F16" s="98">
        <v>200</v>
      </c>
      <c r="G16" s="99">
        <v>2.1800000000000002</v>
      </c>
      <c r="H16" s="100">
        <v>2.35</v>
      </c>
      <c r="I16" s="101">
        <v>16.36</v>
      </c>
      <c r="J16" s="98">
        <v>94.32</v>
      </c>
      <c r="K16" s="72"/>
      <c r="L16" s="103">
        <v>0.18</v>
      </c>
      <c r="M16" s="100">
        <v>9.9</v>
      </c>
      <c r="N16" s="100"/>
      <c r="O16" s="101">
        <v>1.47</v>
      </c>
      <c r="P16" s="103">
        <v>18.239999999999998</v>
      </c>
      <c r="Q16" s="100">
        <v>76.260000000000005</v>
      </c>
      <c r="R16" s="100">
        <v>28.86</v>
      </c>
      <c r="S16" s="104">
        <v>1.17</v>
      </c>
    </row>
    <row r="17" spans="2:20" ht="18.75" x14ac:dyDescent="0.25">
      <c r="B17" s="232">
        <v>311</v>
      </c>
      <c r="C17" s="38" t="s">
        <v>116</v>
      </c>
      <c r="D17" s="39"/>
      <c r="E17" s="40"/>
      <c r="F17" s="41">
        <v>105</v>
      </c>
      <c r="G17" s="42">
        <v>10.24</v>
      </c>
      <c r="H17" s="43">
        <v>8.44</v>
      </c>
      <c r="I17" s="44">
        <v>19.12</v>
      </c>
      <c r="J17" s="41">
        <v>156.69999999999999</v>
      </c>
      <c r="K17" s="72"/>
      <c r="L17" s="45">
        <v>0.19</v>
      </c>
      <c r="M17" s="43">
        <v>6.1</v>
      </c>
      <c r="N17" s="43">
        <v>5207</v>
      </c>
      <c r="O17" s="44">
        <v>550.20000000000005</v>
      </c>
      <c r="P17" s="45">
        <v>130.34</v>
      </c>
      <c r="Q17" s="43">
        <v>409.02</v>
      </c>
      <c r="R17" s="43">
        <v>20.09</v>
      </c>
      <c r="S17" s="46">
        <v>4.1100000000000003</v>
      </c>
    </row>
    <row r="18" spans="2:20" ht="18.75" x14ac:dyDescent="0.25">
      <c r="B18">
        <v>302</v>
      </c>
      <c r="C18" s="38" t="s">
        <v>13</v>
      </c>
      <c r="D18" s="39"/>
      <c r="E18" s="40"/>
      <c r="F18" s="12">
        <v>150</v>
      </c>
      <c r="G18" s="13">
        <v>8.9</v>
      </c>
      <c r="H18" s="14">
        <v>4.0999999999999996</v>
      </c>
      <c r="I18" s="15">
        <v>39.840000000000003</v>
      </c>
      <c r="J18" s="12">
        <v>231.86</v>
      </c>
      <c r="K18" s="23"/>
      <c r="L18" s="17">
        <v>0.2</v>
      </c>
      <c r="M18" s="14"/>
      <c r="N18" s="14"/>
      <c r="O18" s="15"/>
      <c r="P18" s="17">
        <v>14.6</v>
      </c>
      <c r="Q18" s="14">
        <v>210</v>
      </c>
      <c r="R18" s="14">
        <v>140</v>
      </c>
      <c r="S18" s="18">
        <v>5.01</v>
      </c>
    </row>
    <row r="19" spans="2:20" ht="18.75" x14ac:dyDescent="0.3">
      <c r="B19">
        <v>389</v>
      </c>
      <c r="C19" s="2" t="s">
        <v>65</v>
      </c>
      <c r="D19" s="9"/>
      <c r="E19" s="8"/>
      <c r="F19" s="12">
        <v>200</v>
      </c>
      <c r="G19" s="13">
        <v>0.6</v>
      </c>
      <c r="H19" s="14">
        <v>0.4</v>
      </c>
      <c r="I19" s="15">
        <v>32.6</v>
      </c>
      <c r="J19" s="12">
        <v>136.4</v>
      </c>
      <c r="K19" s="23"/>
      <c r="L19" s="17">
        <v>0.04</v>
      </c>
      <c r="M19" s="14"/>
      <c r="N19" s="14">
        <v>20</v>
      </c>
      <c r="O19" s="15">
        <v>0.17</v>
      </c>
      <c r="P19" s="17">
        <v>40</v>
      </c>
      <c r="Q19" s="14">
        <v>143.30000000000001</v>
      </c>
      <c r="R19" s="14">
        <v>20</v>
      </c>
      <c r="S19" s="18">
        <v>2</v>
      </c>
    </row>
    <row r="20" spans="2:20" ht="18.75" x14ac:dyDescent="0.25">
      <c r="C20" s="38" t="s">
        <v>1</v>
      </c>
      <c r="D20" s="39"/>
      <c r="E20" s="41"/>
      <c r="F20" s="41">
        <v>40</v>
      </c>
      <c r="G20" s="42">
        <v>2.2400000000000002</v>
      </c>
      <c r="H20" s="43">
        <v>0.44</v>
      </c>
      <c r="I20" s="44">
        <v>19.760000000000002</v>
      </c>
      <c r="J20" s="41">
        <v>91.96</v>
      </c>
      <c r="K20" s="72"/>
      <c r="L20" s="45">
        <v>0.04</v>
      </c>
      <c r="M20" s="43"/>
      <c r="N20" s="43"/>
      <c r="O20" s="44">
        <v>0.36</v>
      </c>
      <c r="P20" s="45">
        <v>9.1999999999999993</v>
      </c>
      <c r="Q20" s="43">
        <v>42.4</v>
      </c>
      <c r="R20" s="43">
        <v>10</v>
      </c>
      <c r="S20" s="46">
        <v>1.24</v>
      </c>
    </row>
    <row r="21" spans="2:20" ht="18.75" x14ac:dyDescent="0.25">
      <c r="C21" s="38" t="s">
        <v>46</v>
      </c>
      <c r="D21" s="39"/>
      <c r="E21" s="41"/>
      <c r="F21" s="41">
        <v>20</v>
      </c>
      <c r="G21" s="42">
        <v>1.58</v>
      </c>
      <c r="H21" s="43">
        <v>0.2</v>
      </c>
      <c r="I21" s="44">
        <v>9.66</v>
      </c>
      <c r="J21" s="41">
        <v>46.76</v>
      </c>
      <c r="K21" s="102"/>
      <c r="L21" s="103">
        <v>0.02</v>
      </c>
      <c r="M21" s="100"/>
      <c r="N21" s="100"/>
      <c r="O21" s="101">
        <v>0.26</v>
      </c>
      <c r="P21" s="103">
        <v>4.5999999999999996</v>
      </c>
      <c r="Q21" s="100">
        <v>17.399999999999999</v>
      </c>
      <c r="R21" s="100">
        <v>6.6</v>
      </c>
      <c r="S21" s="104">
        <v>0.22</v>
      </c>
    </row>
    <row r="22" spans="2:20" ht="19.7" thickBot="1" x14ac:dyDescent="0.3">
      <c r="C22" s="38"/>
      <c r="D22" s="131"/>
      <c r="E22" s="40"/>
      <c r="F22" s="41"/>
      <c r="G22" s="42"/>
      <c r="H22" s="43"/>
      <c r="I22" s="44"/>
      <c r="J22" s="41"/>
      <c r="K22" s="72"/>
      <c r="L22" s="45"/>
      <c r="M22" s="43"/>
      <c r="N22" s="43"/>
      <c r="O22" s="44"/>
      <c r="P22" s="45"/>
      <c r="Q22" s="43"/>
      <c r="R22" s="43"/>
      <c r="S22" s="46"/>
    </row>
    <row r="23" spans="2:20" ht="19.5" thickBot="1" x14ac:dyDescent="0.3">
      <c r="C23" s="116"/>
      <c r="D23" s="117"/>
      <c r="E23" s="117" t="s">
        <v>29</v>
      </c>
      <c r="F23" s="118"/>
      <c r="G23" s="114">
        <f>SUM(G15:G22)</f>
        <v>26.410000000000004</v>
      </c>
      <c r="H23" s="114">
        <f>H21+H20+H19+H18+H17+H16+H15</f>
        <v>22.019999999999996</v>
      </c>
      <c r="I23" s="114">
        <f>SUM(I15:I22)</f>
        <v>139.14999999999998</v>
      </c>
      <c r="J23" s="119">
        <f>SUM(J15:J22)</f>
        <v>822.65</v>
      </c>
      <c r="K23" s="112">
        <v>0.35</v>
      </c>
      <c r="L23" s="113">
        <f t="shared" ref="L23:S23" si="1">SUM(L15:L22)</f>
        <v>0.70000000000000018</v>
      </c>
      <c r="M23" s="114">
        <f t="shared" si="1"/>
        <v>22.65</v>
      </c>
      <c r="N23" s="114">
        <f t="shared" si="1"/>
        <v>5227</v>
      </c>
      <c r="O23" s="114">
        <f t="shared" si="1"/>
        <v>555.20000000000005</v>
      </c>
      <c r="P23" s="113">
        <f t="shared" si="1"/>
        <v>233.13</v>
      </c>
      <c r="Q23" s="114">
        <f t="shared" si="1"/>
        <v>927</v>
      </c>
      <c r="R23" s="114">
        <f t="shared" si="1"/>
        <v>238.85</v>
      </c>
      <c r="S23" s="115">
        <f t="shared" si="1"/>
        <v>14.23</v>
      </c>
    </row>
    <row r="24" spans="2:20" ht="19.5" thickBot="1" x14ac:dyDescent="0.3">
      <c r="C24" s="69" t="s">
        <v>7</v>
      </c>
      <c r="D24" s="127"/>
      <c r="E24" s="89"/>
      <c r="F24" s="132"/>
      <c r="G24" s="133"/>
      <c r="H24" s="133"/>
      <c r="I24" s="133"/>
      <c r="J24" s="132"/>
      <c r="K24" s="72"/>
      <c r="L24" s="134"/>
      <c r="M24" s="133"/>
      <c r="N24" s="133"/>
      <c r="O24" s="133"/>
      <c r="P24" s="188"/>
      <c r="Q24" s="189"/>
      <c r="R24" s="189"/>
      <c r="S24" s="190"/>
    </row>
    <row r="25" spans="2:20" ht="18.75" x14ac:dyDescent="0.3">
      <c r="B25">
        <v>406</v>
      </c>
      <c r="C25" s="3" t="s">
        <v>110</v>
      </c>
      <c r="D25" s="9"/>
      <c r="E25" s="8"/>
      <c r="F25" s="12">
        <v>75</v>
      </c>
      <c r="G25" s="13">
        <v>5</v>
      </c>
      <c r="H25" s="14">
        <v>10.77</v>
      </c>
      <c r="I25" s="15">
        <v>30.85</v>
      </c>
      <c r="J25" s="12">
        <v>243.3</v>
      </c>
      <c r="K25" s="23"/>
      <c r="L25" s="17">
        <v>0.13</v>
      </c>
      <c r="M25" s="14">
        <v>3.3000000000000002E-2</v>
      </c>
      <c r="N25" s="14"/>
      <c r="O25" s="15"/>
      <c r="P25" s="17">
        <v>17.75</v>
      </c>
      <c r="Q25" s="14">
        <v>64</v>
      </c>
      <c r="R25" s="14">
        <v>23.5</v>
      </c>
      <c r="S25" s="18">
        <v>1.1599999999999999</v>
      </c>
    </row>
    <row r="26" spans="2:20" ht="18.75" x14ac:dyDescent="0.3">
      <c r="C26" s="2" t="s">
        <v>10</v>
      </c>
      <c r="D26" s="9"/>
      <c r="E26" s="8"/>
      <c r="F26" s="19">
        <v>155</v>
      </c>
      <c r="G26" s="20">
        <v>0.62</v>
      </c>
      <c r="H26" s="21">
        <v>6.2E-2</v>
      </c>
      <c r="I26" s="22">
        <v>15.35</v>
      </c>
      <c r="J26" s="19">
        <v>69.25</v>
      </c>
      <c r="K26" s="16"/>
      <c r="L26" s="17">
        <v>6.6000000000000003E-2</v>
      </c>
      <c r="M26" s="14">
        <v>25</v>
      </c>
      <c r="N26" s="14"/>
      <c r="O26" s="15">
        <v>0.05</v>
      </c>
      <c r="P26" s="17">
        <v>40</v>
      </c>
      <c r="Q26" s="14">
        <v>27.5</v>
      </c>
      <c r="R26" s="14">
        <v>22.5</v>
      </c>
      <c r="S26" s="18">
        <v>22.5</v>
      </c>
    </row>
    <row r="27" spans="2:20" ht="19.5" thickBot="1" x14ac:dyDescent="0.35">
      <c r="B27">
        <v>350</v>
      </c>
      <c r="C27" s="2" t="s">
        <v>124</v>
      </c>
      <c r="D27" s="9"/>
      <c r="E27" s="8"/>
      <c r="F27" s="41">
        <v>200</v>
      </c>
      <c r="G27" s="42">
        <v>0.51</v>
      </c>
      <c r="H27" s="43">
        <v>0.04</v>
      </c>
      <c r="I27" s="44">
        <v>9.4700000000000006</v>
      </c>
      <c r="J27" s="41">
        <v>40.04</v>
      </c>
      <c r="K27" s="72"/>
      <c r="L27" s="45">
        <v>0.02</v>
      </c>
      <c r="M27" s="43">
        <v>59.4</v>
      </c>
      <c r="N27" s="43"/>
      <c r="O27" s="44">
        <v>0.2</v>
      </c>
      <c r="P27" s="45">
        <v>23.4</v>
      </c>
      <c r="Q27" s="43">
        <v>23.4</v>
      </c>
      <c r="R27" s="43">
        <v>17</v>
      </c>
      <c r="S27" s="46">
        <v>60.3</v>
      </c>
    </row>
    <row r="28" spans="2:20" ht="19.5" thickBot="1" x14ac:dyDescent="0.3">
      <c r="C28" s="31"/>
      <c r="D28" s="32"/>
      <c r="E28" s="31" t="s">
        <v>29</v>
      </c>
      <c r="F28" s="33"/>
      <c r="G28" s="34">
        <f>SUM(G25:G27)</f>
        <v>6.13</v>
      </c>
      <c r="H28" s="34">
        <f>SUM(H25:H27)</f>
        <v>10.871999999999998</v>
      </c>
      <c r="I28" s="34">
        <f>SUM(I25:I27)</f>
        <v>55.67</v>
      </c>
      <c r="J28" s="33">
        <f>SUM(J25:J27)</f>
        <v>352.59000000000003</v>
      </c>
      <c r="K28" s="49">
        <v>0.15</v>
      </c>
      <c r="L28" s="36">
        <f t="shared" ref="L28:S28" si="2">SUM(L25:L27)</f>
        <v>0.216</v>
      </c>
      <c r="M28" s="47">
        <f t="shared" si="2"/>
        <v>84.432999999999993</v>
      </c>
      <c r="N28" s="47">
        <f t="shared" si="2"/>
        <v>0</v>
      </c>
      <c r="O28" s="37">
        <f>O25+O26+O27</f>
        <v>0.25</v>
      </c>
      <c r="P28" s="36">
        <f t="shared" si="2"/>
        <v>81.150000000000006</v>
      </c>
      <c r="Q28" s="47">
        <f t="shared" si="2"/>
        <v>114.9</v>
      </c>
      <c r="R28" s="47">
        <f t="shared" si="2"/>
        <v>63</v>
      </c>
      <c r="S28" s="48">
        <f t="shared" si="2"/>
        <v>83.96</v>
      </c>
    </row>
    <row r="29" spans="2:20" ht="19.7" thickBot="1" x14ac:dyDescent="0.3">
      <c r="C29" s="31"/>
      <c r="D29" s="32"/>
      <c r="E29" s="32"/>
      <c r="F29" s="33"/>
      <c r="G29" s="34"/>
      <c r="H29" s="34"/>
      <c r="I29" s="34"/>
      <c r="J29" s="33"/>
      <c r="K29" s="35"/>
      <c r="L29" s="138"/>
      <c r="M29" s="139"/>
      <c r="N29" s="139"/>
      <c r="O29" s="37"/>
      <c r="P29" s="140"/>
      <c r="Q29" s="139"/>
      <c r="R29" s="139"/>
      <c r="S29" s="141"/>
    </row>
    <row r="30" spans="2:20" ht="19.5" thickBot="1" x14ac:dyDescent="0.3">
      <c r="C30" s="54"/>
      <c r="D30" s="55"/>
      <c r="E30" s="70" t="s">
        <v>52</v>
      </c>
      <c r="F30" s="120"/>
      <c r="G30" s="70">
        <f>G13+G23+G28</f>
        <v>59.500000000000007</v>
      </c>
      <c r="H30" s="70">
        <f>H13+H23+H28</f>
        <v>62.009999999999991</v>
      </c>
      <c r="I30" s="121">
        <f>I13+I23+I28</f>
        <v>241.96799999999996</v>
      </c>
      <c r="J30" s="122" t="s">
        <v>31</v>
      </c>
      <c r="K30" s="123" t="s">
        <v>32</v>
      </c>
      <c r="L30" s="124">
        <f t="shared" ref="L30:S30" si="3">L13+L23+L28</f>
        <v>1.1900000000000002</v>
      </c>
      <c r="M30" s="125">
        <f t="shared" si="3"/>
        <v>110.43299999999999</v>
      </c>
      <c r="N30" s="125">
        <f t="shared" si="3"/>
        <v>5247.77</v>
      </c>
      <c r="O30" s="125">
        <f t="shared" si="3"/>
        <v>762.97</v>
      </c>
      <c r="P30" s="125">
        <f t="shared" si="3"/>
        <v>821.4899999999999</v>
      </c>
      <c r="Q30" s="125">
        <f t="shared" si="3"/>
        <v>1314.88</v>
      </c>
      <c r="R30" s="125">
        <f t="shared" si="3"/>
        <v>395.4</v>
      </c>
      <c r="S30" s="126">
        <f t="shared" si="3"/>
        <v>101.85999999999999</v>
      </c>
    </row>
    <row r="31" spans="2:20" ht="19.7" thickBot="1" x14ac:dyDescent="0.3">
      <c r="C31" s="142"/>
      <c r="D31" s="143"/>
      <c r="E31" s="143"/>
      <c r="F31" s="144"/>
      <c r="G31" s="145"/>
      <c r="H31" s="145"/>
      <c r="I31" s="145"/>
      <c r="J31" s="228">
        <f>J13+J23+J28</f>
        <v>1762.9680000000003</v>
      </c>
      <c r="K31" s="147">
        <f>K13+K23+K28</f>
        <v>0.75</v>
      </c>
      <c r="L31" s="148"/>
      <c r="M31" s="149"/>
      <c r="N31" s="149"/>
      <c r="O31" s="149"/>
      <c r="P31" s="149"/>
      <c r="Q31" s="149"/>
      <c r="R31" s="149"/>
      <c r="S31" s="150"/>
      <c r="T31" s="222"/>
    </row>
    <row r="32" spans="2:20" thickBot="1" x14ac:dyDescent="0.3">
      <c r="C32" s="151"/>
      <c r="D32" s="152"/>
      <c r="E32" s="152"/>
      <c r="F32" s="153"/>
      <c r="G32" s="154"/>
      <c r="H32" s="154"/>
      <c r="I32" s="154"/>
      <c r="J32" s="155"/>
      <c r="K32" s="155"/>
      <c r="L32" s="156"/>
      <c r="M32" s="154"/>
      <c r="N32" s="154"/>
      <c r="O32" s="154"/>
      <c r="P32" s="156"/>
      <c r="Q32" s="154"/>
      <c r="R32" s="154"/>
      <c r="S32" s="157"/>
    </row>
    <row r="33" spans="2:19" ht="15.75" thickBot="1" x14ac:dyDescent="0.3">
      <c r="C33" s="54" t="s">
        <v>148</v>
      </c>
      <c r="D33" s="55"/>
      <c r="E33" s="55"/>
      <c r="F33" s="6"/>
      <c r="G33" s="56"/>
      <c r="H33" s="56"/>
      <c r="I33" s="56"/>
      <c r="J33" s="57"/>
      <c r="K33" s="57"/>
      <c r="L33" s="58"/>
      <c r="M33" s="56"/>
      <c r="N33" s="56"/>
      <c r="O33" s="56"/>
      <c r="P33" s="58"/>
      <c r="Q33" s="56"/>
      <c r="R33" s="56"/>
      <c r="S33" s="56"/>
    </row>
    <row r="34" spans="2:19" ht="19.5" thickBot="1" x14ac:dyDescent="0.3">
      <c r="C34" s="175" t="str">
        <f>C4</f>
        <v>День       :  6</v>
      </c>
      <c r="D34" s="60"/>
      <c r="E34" s="60"/>
      <c r="F34" s="158" t="s">
        <v>21</v>
      </c>
      <c r="G34" s="159"/>
      <c r="H34" s="160" t="s">
        <v>26</v>
      </c>
      <c r="I34" s="143"/>
      <c r="J34" s="161" t="s">
        <v>27</v>
      </c>
      <c r="K34" s="161"/>
      <c r="L34" s="142"/>
      <c r="M34" s="143" t="s">
        <v>34</v>
      </c>
      <c r="N34" s="143"/>
      <c r="O34" s="143"/>
      <c r="P34" s="162" t="s">
        <v>33</v>
      </c>
      <c r="Q34" s="143"/>
      <c r="R34" s="143"/>
      <c r="S34" s="143"/>
    </row>
    <row r="35" spans="2:19" ht="19.5" thickBot="1" x14ac:dyDescent="0.3">
      <c r="C35" s="69" t="s">
        <v>49</v>
      </c>
      <c r="D35" s="70"/>
      <c r="E35" s="71"/>
      <c r="F35" s="163" t="s">
        <v>22</v>
      </c>
      <c r="G35" s="59" t="s">
        <v>23</v>
      </c>
      <c r="H35" s="57" t="s">
        <v>24</v>
      </c>
      <c r="I35" s="58" t="s">
        <v>25</v>
      </c>
      <c r="J35" s="163" t="s">
        <v>28</v>
      </c>
      <c r="K35" s="164"/>
      <c r="L35" s="165" t="s">
        <v>43</v>
      </c>
      <c r="M35" s="166" t="s">
        <v>37</v>
      </c>
      <c r="N35" s="166" t="s">
        <v>38</v>
      </c>
      <c r="O35" s="166" t="s">
        <v>39</v>
      </c>
      <c r="P35" s="165" t="s">
        <v>35</v>
      </c>
      <c r="Q35" s="166" t="s">
        <v>36</v>
      </c>
      <c r="R35" s="166" t="s">
        <v>42</v>
      </c>
      <c r="S35" s="166" t="s">
        <v>41</v>
      </c>
    </row>
    <row r="36" spans="2:19" ht="19.7" thickBot="1" x14ac:dyDescent="0.3">
      <c r="C36" s="80"/>
      <c r="D36" s="80"/>
      <c r="E36" s="81"/>
      <c r="F36" s="82"/>
      <c r="G36" s="83"/>
      <c r="H36" s="83"/>
      <c r="I36" s="83"/>
      <c r="J36" s="84"/>
      <c r="K36" s="84"/>
      <c r="L36" s="85"/>
      <c r="M36" s="83"/>
      <c r="N36" s="83"/>
      <c r="O36" s="83"/>
      <c r="P36" s="85"/>
      <c r="Q36" s="83"/>
      <c r="R36" s="83"/>
      <c r="S36" s="83"/>
    </row>
    <row r="37" spans="2:19" ht="19.5" thickBot="1" x14ac:dyDescent="0.3">
      <c r="C37" s="87" t="s">
        <v>8</v>
      </c>
      <c r="D37" s="88"/>
      <c r="E37" s="89"/>
      <c r="F37" s="90"/>
      <c r="G37" s="91"/>
      <c r="H37" s="91"/>
      <c r="I37" s="91"/>
      <c r="J37" s="92"/>
      <c r="K37" s="92"/>
      <c r="L37" s="93"/>
      <c r="M37" s="206"/>
      <c r="N37" s="207"/>
      <c r="O37" s="207"/>
      <c r="P37" s="206"/>
      <c r="Q37" s="207"/>
      <c r="R37" s="207"/>
      <c r="S37" s="208"/>
    </row>
    <row r="38" spans="2:19" ht="18.75" x14ac:dyDescent="0.3">
      <c r="B38">
        <v>391</v>
      </c>
      <c r="C38" s="2" t="s">
        <v>58</v>
      </c>
      <c r="D38" s="1"/>
      <c r="E38" s="9"/>
      <c r="F38" s="12">
        <v>250</v>
      </c>
      <c r="G38" s="13">
        <v>25.73</v>
      </c>
      <c r="H38" s="14">
        <v>26.18</v>
      </c>
      <c r="I38" s="15">
        <v>7.3</v>
      </c>
      <c r="J38" s="12">
        <v>412.8</v>
      </c>
      <c r="K38" s="16"/>
      <c r="L38" s="27">
        <v>0.2</v>
      </c>
      <c r="M38" s="17">
        <v>2.4E-2</v>
      </c>
      <c r="N38" s="14">
        <v>0.91</v>
      </c>
      <c r="O38" s="15">
        <v>246.4</v>
      </c>
      <c r="P38" s="17">
        <v>279</v>
      </c>
      <c r="Q38" s="14">
        <v>29.7</v>
      </c>
      <c r="R38" s="14">
        <v>45.34</v>
      </c>
      <c r="S38" s="18">
        <v>1.18</v>
      </c>
    </row>
    <row r="39" spans="2:19" ht="18.75" x14ac:dyDescent="0.3">
      <c r="B39">
        <v>386</v>
      </c>
      <c r="C39" s="2" t="s">
        <v>48</v>
      </c>
      <c r="D39" s="9"/>
      <c r="E39" s="8"/>
      <c r="F39" s="12">
        <v>200</v>
      </c>
      <c r="G39" s="13">
        <v>8.48</v>
      </c>
      <c r="H39" s="14">
        <v>3.008</v>
      </c>
      <c r="I39" s="15">
        <v>11.808</v>
      </c>
      <c r="J39" s="221">
        <v>107.008</v>
      </c>
      <c r="K39" s="23"/>
      <c r="L39" s="17">
        <v>6.4000000000000001E-2</v>
      </c>
      <c r="M39" s="14">
        <v>1.2</v>
      </c>
      <c r="N39" s="14">
        <v>20</v>
      </c>
      <c r="O39" s="15"/>
      <c r="P39" s="17">
        <v>248</v>
      </c>
      <c r="Q39" s="14">
        <v>190</v>
      </c>
      <c r="R39" s="14">
        <v>30</v>
      </c>
      <c r="S39" s="18">
        <v>0.21</v>
      </c>
    </row>
    <row r="40" spans="2:19" ht="18.75" x14ac:dyDescent="0.3">
      <c r="B40">
        <v>377</v>
      </c>
      <c r="C40" s="7" t="s">
        <v>17</v>
      </c>
      <c r="D40" s="8"/>
      <c r="E40" s="26"/>
      <c r="F40" s="19">
        <v>200</v>
      </c>
      <c r="G40" s="20">
        <v>0.53</v>
      </c>
      <c r="H40" s="21"/>
      <c r="I40" s="22">
        <v>9.8699999999999992</v>
      </c>
      <c r="J40" s="19">
        <v>41.6</v>
      </c>
      <c r="K40" s="16"/>
      <c r="L40" s="27"/>
      <c r="M40" s="17">
        <v>2.13</v>
      </c>
      <c r="N40" s="14"/>
      <c r="O40" s="15"/>
      <c r="P40" s="17">
        <v>15.33</v>
      </c>
      <c r="Q40" s="14">
        <v>23.2</v>
      </c>
      <c r="R40" s="14">
        <v>12.27</v>
      </c>
      <c r="S40" s="18">
        <v>2.13</v>
      </c>
    </row>
    <row r="41" spans="2:19" ht="18.75" x14ac:dyDescent="0.3">
      <c r="C41" s="2" t="s">
        <v>1</v>
      </c>
      <c r="D41" s="9"/>
      <c r="E41" s="26"/>
      <c r="F41" s="19">
        <v>50</v>
      </c>
      <c r="G41" s="20">
        <v>3.95</v>
      </c>
      <c r="H41" s="21">
        <v>0.5</v>
      </c>
      <c r="I41" s="22">
        <v>24.15</v>
      </c>
      <c r="J41" s="19">
        <v>116.9</v>
      </c>
      <c r="K41" s="16"/>
      <c r="L41" s="28">
        <v>0.05</v>
      </c>
      <c r="M41" s="24"/>
      <c r="N41" s="21"/>
      <c r="O41" s="22">
        <v>0.65</v>
      </c>
      <c r="P41" s="24">
        <v>11.5</v>
      </c>
      <c r="Q41" s="21">
        <v>43.5</v>
      </c>
      <c r="R41" s="21">
        <v>16.5</v>
      </c>
      <c r="S41" s="25">
        <v>0.55000000000000004</v>
      </c>
    </row>
    <row r="42" spans="2:19" ht="19.7" thickBot="1" x14ac:dyDescent="0.3">
      <c r="C42" s="38"/>
      <c r="D42" s="39"/>
      <c r="E42" s="40"/>
      <c r="F42" s="41"/>
      <c r="G42" s="42"/>
      <c r="H42" s="43"/>
      <c r="I42" s="44"/>
      <c r="J42" s="41"/>
      <c r="K42" s="102"/>
      <c r="L42" s="201"/>
      <c r="M42" s="178"/>
      <c r="N42" s="179"/>
      <c r="O42" s="180"/>
      <c r="P42" s="178"/>
      <c r="Q42" s="179"/>
      <c r="R42" s="179"/>
      <c r="S42" s="181"/>
    </row>
    <row r="43" spans="2:19" ht="19.5" thickBot="1" x14ac:dyDescent="0.3">
      <c r="C43" s="107"/>
      <c r="D43" s="108"/>
      <c r="E43" s="108" t="s">
        <v>29</v>
      </c>
      <c r="F43" s="109"/>
      <c r="G43" s="110">
        <f>SUM(G38:G42)</f>
        <v>38.690000000000005</v>
      </c>
      <c r="H43" s="110">
        <f>SUM(H38:H42)</f>
        <v>29.687999999999999</v>
      </c>
      <c r="I43" s="110">
        <f>SUM(I38:I42)</f>
        <v>53.128</v>
      </c>
      <c r="J43" s="111">
        <f>SUM(J38:J42)</f>
        <v>678.30799999999999</v>
      </c>
      <c r="K43" s="112">
        <v>0.25</v>
      </c>
      <c r="L43" s="113">
        <f t="shared" ref="L43:S43" si="4">SUM(L38:L42)</f>
        <v>0.314</v>
      </c>
      <c r="M43" s="114">
        <f t="shared" si="4"/>
        <v>3.3540000000000001</v>
      </c>
      <c r="N43" s="114">
        <f t="shared" si="4"/>
        <v>20.91</v>
      </c>
      <c r="O43" s="114">
        <f t="shared" si="4"/>
        <v>247.05</v>
      </c>
      <c r="P43" s="113">
        <f t="shared" si="4"/>
        <v>553.83000000000004</v>
      </c>
      <c r="Q43" s="114">
        <f t="shared" si="4"/>
        <v>286.39999999999998</v>
      </c>
      <c r="R43" s="114">
        <f t="shared" si="4"/>
        <v>104.11</v>
      </c>
      <c r="S43" s="115">
        <f t="shared" si="4"/>
        <v>4.0699999999999994</v>
      </c>
    </row>
    <row r="44" spans="2:19" ht="19.5" thickBot="1" x14ac:dyDescent="0.3">
      <c r="C44" s="87" t="s">
        <v>6</v>
      </c>
      <c r="D44" s="127"/>
      <c r="E44" s="89"/>
      <c r="F44" s="90"/>
      <c r="G44" s="5"/>
      <c r="H44" s="5"/>
      <c r="I44" s="5"/>
      <c r="J44" s="90"/>
      <c r="K44" s="128"/>
      <c r="L44" s="129"/>
      <c r="M44" s="5"/>
      <c r="N44" s="5"/>
      <c r="O44" s="5"/>
      <c r="P44" s="176"/>
      <c r="Q44" s="4"/>
      <c r="R44" s="4"/>
      <c r="S44" s="177"/>
    </row>
    <row r="45" spans="2:19" ht="18.75" x14ac:dyDescent="0.25">
      <c r="B45">
        <v>20</v>
      </c>
      <c r="C45" s="95" t="s">
        <v>109</v>
      </c>
      <c r="D45" s="96"/>
      <c r="E45" s="97"/>
      <c r="F45" s="98">
        <v>100</v>
      </c>
      <c r="G45" s="99">
        <v>0.67</v>
      </c>
      <c r="H45" s="100">
        <v>6.09</v>
      </c>
      <c r="I45" s="101">
        <v>1.81</v>
      </c>
      <c r="J45" s="98">
        <v>64.650000000000006</v>
      </c>
      <c r="K45" s="72"/>
      <c r="L45" s="103">
        <v>0.03</v>
      </c>
      <c r="M45" s="100">
        <v>6.65</v>
      </c>
      <c r="N45" s="100"/>
      <c r="O45" s="101">
        <v>2.74</v>
      </c>
      <c r="P45" s="103">
        <v>16.149999999999999</v>
      </c>
      <c r="Q45" s="100">
        <v>28.62</v>
      </c>
      <c r="R45" s="100">
        <v>13.3</v>
      </c>
      <c r="S45" s="104">
        <v>0.48</v>
      </c>
    </row>
    <row r="46" spans="2:19" ht="18.75" x14ac:dyDescent="0.25">
      <c r="B46">
        <v>111</v>
      </c>
      <c r="C46" s="95" t="s">
        <v>85</v>
      </c>
      <c r="D46" s="96"/>
      <c r="E46" s="97"/>
      <c r="F46" s="98">
        <v>200</v>
      </c>
      <c r="G46" s="99">
        <v>2.1800000000000002</v>
      </c>
      <c r="H46" s="100">
        <v>2.35</v>
      </c>
      <c r="I46" s="101">
        <v>16.36</v>
      </c>
      <c r="J46" s="98">
        <v>94.32</v>
      </c>
      <c r="K46" s="72"/>
      <c r="L46" s="103">
        <v>0.18</v>
      </c>
      <c r="M46" s="100">
        <v>9.9</v>
      </c>
      <c r="N46" s="100"/>
      <c r="O46" s="101">
        <v>1.47</v>
      </c>
      <c r="P46" s="103">
        <v>18.239999999999998</v>
      </c>
      <c r="Q46" s="100">
        <v>76.260000000000005</v>
      </c>
      <c r="R46" s="100">
        <v>28.86</v>
      </c>
      <c r="S46" s="104">
        <v>1.17</v>
      </c>
    </row>
    <row r="47" spans="2:19" ht="18.75" x14ac:dyDescent="0.25">
      <c r="B47" s="232">
        <v>311</v>
      </c>
      <c r="C47" s="38" t="s">
        <v>116</v>
      </c>
      <c r="D47" s="39"/>
      <c r="E47" s="40"/>
      <c r="F47" s="41">
        <v>125</v>
      </c>
      <c r="G47" s="42">
        <v>12.57</v>
      </c>
      <c r="H47" s="43">
        <v>8.8800000000000008</v>
      </c>
      <c r="I47" s="44">
        <v>32.68</v>
      </c>
      <c r="J47" s="41">
        <v>184.08</v>
      </c>
      <c r="K47" s="72"/>
      <c r="L47" s="45">
        <v>0.22</v>
      </c>
      <c r="M47" s="43">
        <v>7.26</v>
      </c>
      <c r="N47" s="43">
        <v>6198</v>
      </c>
      <c r="O47" s="44">
        <v>655</v>
      </c>
      <c r="P47" s="45">
        <v>99.96</v>
      </c>
      <c r="Q47" s="43">
        <v>397.9</v>
      </c>
      <c r="R47" s="43">
        <v>23.91</v>
      </c>
      <c r="S47" s="46">
        <v>4.8899999999999997</v>
      </c>
    </row>
    <row r="48" spans="2:19" ht="18.75" x14ac:dyDescent="0.25">
      <c r="B48">
        <v>302</v>
      </c>
      <c r="C48" s="38" t="s">
        <v>13</v>
      </c>
      <c r="D48" s="39"/>
      <c r="E48" s="40"/>
      <c r="F48" s="12">
        <v>180</v>
      </c>
      <c r="G48" s="13">
        <v>10.11</v>
      </c>
      <c r="H48" s="14">
        <v>4.3499999999999996</v>
      </c>
      <c r="I48" s="15">
        <v>45.28</v>
      </c>
      <c r="J48" s="12">
        <v>262.07</v>
      </c>
      <c r="K48" s="23"/>
      <c r="L48" s="17">
        <v>0.22</v>
      </c>
      <c r="M48" s="14"/>
      <c r="N48" s="14"/>
      <c r="O48" s="15"/>
      <c r="P48" s="17">
        <v>16.59</v>
      </c>
      <c r="Q48" s="14">
        <v>238.73</v>
      </c>
      <c r="R48" s="14">
        <v>159.15</v>
      </c>
      <c r="S48" s="18">
        <v>5.7</v>
      </c>
    </row>
    <row r="49" spans="1:19" ht="18.75" x14ac:dyDescent="0.3">
      <c r="A49" t="s">
        <v>9</v>
      </c>
      <c r="B49">
        <v>389</v>
      </c>
      <c r="C49" s="2" t="s">
        <v>65</v>
      </c>
      <c r="D49" s="9"/>
      <c r="E49" s="8"/>
      <c r="F49" s="12">
        <v>200</v>
      </c>
      <c r="G49" s="13">
        <v>0.6</v>
      </c>
      <c r="H49" s="14">
        <v>0.4</v>
      </c>
      <c r="I49" s="15">
        <v>32.6</v>
      </c>
      <c r="J49" s="12">
        <v>136.4</v>
      </c>
      <c r="K49" s="23"/>
      <c r="L49" s="17">
        <v>0.04</v>
      </c>
      <c r="M49" s="14"/>
      <c r="N49" s="14">
        <v>20</v>
      </c>
      <c r="O49" s="15">
        <v>0.17</v>
      </c>
      <c r="P49" s="17">
        <v>40</v>
      </c>
      <c r="Q49" s="14">
        <v>143.30000000000001</v>
      </c>
      <c r="R49" s="14">
        <v>20</v>
      </c>
      <c r="S49" s="18">
        <v>2</v>
      </c>
    </row>
    <row r="50" spans="1:19" ht="18.75" x14ac:dyDescent="0.3">
      <c r="C50" s="10" t="s">
        <v>46</v>
      </c>
      <c r="D50" s="11"/>
      <c r="E50" s="26"/>
      <c r="F50" s="19">
        <v>60</v>
      </c>
      <c r="G50" s="20">
        <v>3.36</v>
      </c>
      <c r="H50" s="21">
        <v>0.66</v>
      </c>
      <c r="I50" s="22">
        <v>29.64</v>
      </c>
      <c r="J50" s="19">
        <v>137.94</v>
      </c>
      <c r="K50" s="23"/>
      <c r="L50" s="17">
        <v>7.0000000000000007E-2</v>
      </c>
      <c r="M50" s="14"/>
      <c r="N50" s="14"/>
      <c r="O50" s="15">
        <v>0.54</v>
      </c>
      <c r="P50" s="17">
        <v>13.8</v>
      </c>
      <c r="Q50" s="14">
        <v>63.6</v>
      </c>
      <c r="R50" s="14">
        <v>15</v>
      </c>
      <c r="S50" s="15">
        <v>1.86</v>
      </c>
    </row>
    <row r="51" spans="1:19" ht="18.75" x14ac:dyDescent="0.3">
      <c r="C51" s="10" t="s">
        <v>1</v>
      </c>
      <c r="D51" s="11"/>
      <c r="E51" s="26"/>
      <c r="F51" s="19">
        <v>30</v>
      </c>
      <c r="G51" s="20">
        <v>2.37</v>
      </c>
      <c r="H51" s="21">
        <v>0.3</v>
      </c>
      <c r="I51" s="22">
        <v>14.49</v>
      </c>
      <c r="J51" s="19">
        <v>70.14</v>
      </c>
      <c r="K51" s="23"/>
      <c r="L51" s="24">
        <v>0.03</v>
      </c>
      <c r="M51" s="21"/>
      <c r="N51" s="21"/>
      <c r="O51" s="22">
        <v>0.39</v>
      </c>
      <c r="P51" s="24">
        <v>6.9</v>
      </c>
      <c r="Q51" s="21">
        <v>26.1</v>
      </c>
      <c r="R51" s="21">
        <v>9.9</v>
      </c>
      <c r="S51" s="22">
        <v>0.33</v>
      </c>
    </row>
    <row r="52" spans="1:19" ht="19.5" thickBot="1" x14ac:dyDescent="0.3">
      <c r="C52" s="38"/>
      <c r="D52" s="39"/>
      <c r="E52" s="40"/>
      <c r="F52" s="41"/>
      <c r="G52" s="42"/>
      <c r="H52" s="43"/>
      <c r="I52" s="44"/>
      <c r="J52" s="41"/>
      <c r="K52" s="102"/>
      <c r="L52" s="103"/>
      <c r="M52" s="100"/>
      <c r="N52" s="100"/>
      <c r="O52" s="101"/>
      <c r="P52" s="178"/>
      <c r="Q52" s="179"/>
      <c r="R52" s="179"/>
      <c r="S52" s="181"/>
    </row>
    <row r="53" spans="1:19" ht="19.5" thickBot="1" x14ac:dyDescent="0.3">
      <c r="C53" s="167"/>
      <c r="D53" s="168"/>
      <c r="E53" s="108" t="s">
        <v>29</v>
      </c>
      <c r="F53" s="118"/>
      <c r="G53" s="114">
        <f>SUM(G45:G52)</f>
        <v>31.860000000000003</v>
      </c>
      <c r="H53" s="114">
        <f>SUM(H45:H52)</f>
        <v>23.03</v>
      </c>
      <c r="I53" s="114">
        <f>SUM(I45:I52)</f>
        <v>172.86</v>
      </c>
      <c r="J53" s="119">
        <f>SUM(J45:J52)</f>
        <v>949.6</v>
      </c>
      <c r="K53" s="198">
        <v>0.35</v>
      </c>
      <c r="L53" s="113">
        <f t="shared" ref="L53:S53" si="5">SUM(L45:L52)</f>
        <v>0.79</v>
      </c>
      <c r="M53" s="114">
        <f t="shared" si="5"/>
        <v>23.810000000000002</v>
      </c>
      <c r="N53" s="114">
        <f t="shared" si="5"/>
        <v>6218</v>
      </c>
      <c r="O53" s="114">
        <f t="shared" si="5"/>
        <v>660.31</v>
      </c>
      <c r="P53" s="113">
        <f t="shared" si="5"/>
        <v>211.64000000000001</v>
      </c>
      <c r="Q53" s="114">
        <f t="shared" si="5"/>
        <v>974.51</v>
      </c>
      <c r="R53" s="114">
        <f t="shared" si="5"/>
        <v>270.12</v>
      </c>
      <c r="S53" s="115">
        <f t="shared" si="5"/>
        <v>16.429999999999996</v>
      </c>
    </row>
    <row r="54" spans="1:19" ht="19.5" thickBot="1" x14ac:dyDescent="0.3">
      <c r="C54" s="69" t="s">
        <v>7</v>
      </c>
      <c r="D54" s="127"/>
      <c r="E54" s="89"/>
      <c r="F54" s="132"/>
      <c r="G54" s="133"/>
      <c r="H54" s="133"/>
      <c r="I54" s="133"/>
      <c r="J54" s="132"/>
      <c r="K54" s="72"/>
      <c r="L54" s="134"/>
      <c r="M54" s="133"/>
      <c r="N54" s="133"/>
      <c r="O54" s="133"/>
      <c r="P54" s="134"/>
      <c r="Q54" s="133"/>
      <c r="R54" s="133"/>
      <c r="S54" s="135"/>
    </row>
    <row r="55" spans="1:19" ht="18.75" x14ac:dyDescent="0.3">
      <c r="B55">
        <v>406</v>
      </c>
      <c r="C55" s="3" t="s">
        <v>110</v>
      </c>
      <c r="D55" s="9"/>
      <c r="E55" s="8"/>
      <c r="F55" s="12">
        <v>75</v>
      </c>
      <c r="G55" s="13">
        <v>5</v>
      </c>
      <c r="H55" s="14">
        <v>10.77</v>
      </c>
      <c r="I55" s="15">
        <v>30.85</v>
      </c>
      <c r="J55" s="12">
        <v>243.3</v>
      </c>
      <c r="K55" s="23"/>
      <c r="L55" s="17">
        <v>0.13</v>
      </c>
      <c r="M55" s="14">
        <v>3.3000000000000002E-2</v>
      </c>
      <c r="N55" s="14"/>
      <c r="O55" s="15"/>
      <c r="P55" s="17">
        <v>17.75</v>
      </c>
      <c r="Q55" s="14">
        <v>64</v>
      </c>
      <c r="R55" s="14">
        <v>23.5</v>
      </c>
      <c r="S55" s="18">
        <v>1.1599999999999999</v>
      </c>
    </row>
    <row r="56" spans="1:19" ht="18.75" x14ac:dyDescent="0.3">
      <c r="C56" s="2" t="s">
        <v>10</v>
      </c>
      <c r="D56" s="9"/>
      <c r="E56" s="8"/>
      <c r="F56" s="19">
        <v>280</v>
      </c>
      <c r="G56" s="20">
        <v>1.1200000000000001</v>
      </c>
      <c r="H56" s="21">
        <v>0.112</v>
      </c>
      <c r="I56" s="22">
        <v>23.02</v>
      </c>
      <c r="J56" s="19">
        <v>123.65</v>
      </c>
      <c r="K56" s="16"/>
      <c r="L56" s="17">
        <v>6.6000000000000003E-2</v>
      </c>
      <c r="M56" s="14">
        <v>25</v>
      </c>
      <c r="N56" s="14"/>
      <c r="O56" s="15">
        <v>0.05</v>
      </c>
      <c r="P56" s="17">
        <v>40</v>
      </c>
      <c r="Q56" s="14">
        <v>27.5</v>
      </c>
      <c r="R56" s="14">
        <v>22.5</v>
      </c>
      <c r="S56" s="18">
        <v>22.5</v>
      </c>
    </row>
    <row r="57" spans="1:19" ht="19.5" thickBot="1" x14ac:dyDescent="0.35">
      <c r="B57">
        <v>350</v>
      </c>
      <c r="C57" s="2" t="s">
        <v>124</v>
      </c>
      <c r="D57" s="9"/>
      <c r="E57" s="8"/>
      <c r="F57" s="41">
        <v>200</v>
      </c>
      <c r="G57" s="42">
        <v>0.51</v>
      </c>
      <c r="H57" s="43">
        <v>0.04</v>
      </c>
      <c r="I57" s="44">
        <v>9.4700000000000006</v>
      </c>
      <c r="J57" s="41">
        <v>40.04</v>
      </c>
      <c r="K57" s="72"/>
      <c r="L57" s="45">
        <v>0.02</v>
      </c>
      <c r="M57" s="43">
        <v>59.4</v>
      </c>
      <c r="N57" s="43"/>
      <c r="O57" s="44">
        <v>0.2</v>
      </c>
      <c r="P57" s="45">
        <v>23.4</v>
      </c>
      <c r="Q57" s="43">
        <v>23.4</v>
      </c>
      <c r="R57" s="43">
        <v>17</v>
      </c>
      <c r="S57" s="46">
        <v>60.3</v>
      </c>
    </row>
    <row r="58" spans="1:19" ht="19.5" thickBot="1" x14ac:dyDescent="0.3">
      <c r="C58" s="31"/>
      <c r="D58" s="32"/>
      <c r="E58" s="31" t="s">
        <v>29</v>
      </c>
      <c r="F58" s="33"/>
      <c r="G58" s="34">
        <f>SUM(G55:G57)</f>
        <v>6.63</v>
      </c>
      <c r="H58" s="34">
        <f>SUM(H55:H57)</f>
        <v>10.921999999999999</v>
      </c>
      <c r="I58" s="34">
        <f>SUM(I55:I57)</f>
        <v>63.34</v>
      </c>
      <c r="J58" s="33">
        <f>SUM(J55:J57)</f>
        <v>406.99000000000007</v>
      </c>
      <c r="K58" s="49">
        <v>0.15</v>
      </c>
      <c r="L58" s="36">
        <f t="shared" ref="L58:S58" si="6">SUM(L55:L57)</f>
        <v>0.216</v>
      </c>
      <c r="M58" s="139">
        <f t="shared" si="6"/>
        <v>84.432999999999993</v>
      </c>
      <c r="N58" s="139">
        <f t="shared" si="6"/>
        <v>0</v>
      </c>
      <c r="O58" s="37">
        <f t="shared" si="6"/>
        <v>0.25</v>
      </c>
      <c r="P58" s="170">
        <f t="shared" si="6"/>
        <v>81.150000000000006</v>
      </c>
      <c r="Q58" s="139">
        <f t="shared" si="6"/>
        <v>114.9</v>
      </c>
      <c r="R58" s="139">
        <f t="shared" si="6"/>
        <v>63</v>
      </c>
      <c r="S58" s="141">
        <f t="shared" si="6"/>
        <v>83.96</v>
      </c>
    </row>
    <row r="59" spans="1:19" ht="19.5" thickBot="1" x14ac:dyDescent="0.3">
      <c r="C59" s="31"/>
      <c r="D59" s="32"/>
      <c r="E59" s="32"/>
      <c r="F59" s="33"/>
      <c r="G59" s="34"/>
      <c r="H59" s="34"/>
      <c r="I59" s="34"/>
      <c r="J59" s="33"/>
      <c r="K59" s="35"/>
      <c r="L59" s="138"/>
      <c r="M59" s="139"/>
      <c r="N59" s="139"/>
      <c r="O59" s="37"/>
      <c r="P59" s="197"/>
      <c r="Q59" s="184"/>
      <c r="R59" s="184"/>
      <c r="S59" s="187"/>
    </row>
    <row r="60" spans="1:19" ht="19.5" thickBot="1" x14ac:dyDescent="0.3">
      <c r="C60" s="203"/>
      <c r="D60" s="71"/>
      <c r="E60" s="71" t="s">
        <v>52</v>
      </c>
      <c r="F60" s="120"/>
      <c r="G60" s="70">
        <f>G43+G53+G58</f>
        <v>77.180000000000007</v>
      </c>
      <c r="H60" s="70">
        <v>52.54</v>
      </c>
      <c r="I60" s="121">
        <f>I43+I53+I58</f>
        <v>289.32799999999997</v>
      </c>
      <c r="J60" s="122" t="s">
        <v>31</v>
      </c>
      <c r="K60" s="172" t="s">
        <v>32</v>
      </c>
      <c r="L60" s="200">
        <f t="shared" ref="L60:S60" si="7">L43+L53+L58</f>
        <v>1.32</v>
      </c>
      <c r="M60" s="204">
        <f t="shared" si="7"/>
        <v>111.59699999999999</v>
      </c>
      <c r="N60" s="204">
        <f t="shared" si="7"/>
        <v>6238.91</v>
      </c>
      <c r="O60" s="204">
        <f t="shared" si="7"/>
        <v>907.6099999999999</v>
      </c>
      <c r="P60" s="204">
        <f t="shared" si="7"/>
        <v>846.62</v>
      </c>
      <c r="Q60" s="204">
        <f t="shared" si="7"/>
        <v>1375.81</v>
      </c>
      <c r="R60" s="204">
        <f t="shared" si="7"/>
        <v>437.23</v>
      </c>
      <c r="S60" s="205">
        <f t="shared" si="7"/>
        <v>104.46</v>
      </c>
    </row>
    <row r="61" spans="1:19" ht="19.5" thickBot="1" x14ac:dyDescent="0.3">
      <c r="C61" s="142"/>
      <c r="D61" s="143"/>
      <c r="E61" s="143"/>
      <c r="F61" s="144"/>
      <c r="G61" s="145"/>
      <c r="H61" s="145"/>
      <c r="I61" s="145"/>
      <c r="J61" s="146">
        <f>J43+J53+J58</f>
        <v>2034.8979999999999</v>
      </c>
      <c r="K61" s="199">
        <f>K43+K53+K58</f>
        <v>0.75</v>
      </c>
      <c r="L61" s="173"/>
      <c r="M61" s="149"/>
      <c r="N61" s="149"/>
      <c r="O61" s="149"/>
      <c r="P61" s="149"/>
      <c r="Q61" s="149"/>
      <c r="R61" s="149"/>
      <c r="S61" s="174"/>
    </row>
  </sheetData>
  <pageMargins left="0.7" right="0.7" top="0.75" bottom="0.75" header="0.3" footer="0.3"/>
  <pageSetup paperSize="9" scale="41" orientation="landscape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2:T62"/>
  <sheetViews>
    <sheetView showWhiteSpace="0" topLeftCell="A10" zoomScale="75" zoomScaleNormal="75" workbookViewId="0">
      <selection activeCell="K40" sqref="K40"/>
    </sheetView>
  </sheetViews>
  <sheetFormatPr defaultRowHeight="15" x14ac:dyDescent="0.25"/>
  <cols>
    <col min="5" max="5" width="39.28515625" customWidth="1"/>
    <col min="9" max="9" width="10.42578125" customWidth="1"/>
    <col min="10" max="10" width="13.85546875" customWidth="1"/>
    <col min="11" max="11" width="12.28515625" customWidth="1"/>
    <col min="16" max="16" width="10.5703125" bestFit="1" customWidth="1"/>
    <col min="17" max="17" width="12.42578125" customWidth="1"/>
  </cols>
  <sheetData>
    <row r="2" spans="2:19" thickBot="1" x14ac:dyDescent="0.3"/>
    <row r="3" spans="2:19" ht="15.75" thickBot="1" x14ac:dyDescent="0.3">
      <c r="C3" s="54" t="s">
        <v>139</v>
      </c>
      <c r="D3" s="55"/>
      <c r="E3" s="55"/>
      <c r="F3" s="6"/>
      <c r="G3" s="56"/>
      <c r="H3" s="56"/>
      <c r="I3" s="56"/>
      <c r="J3" s="57"/>
      <c r="K3" s="57"/>
      <c r="L3" s="58"/>
      <c r="M3" s="56"/>
      <c r="N3" s="56"/>
      <c r="O3" s="56"/>
      <c r="P3" s="58"/>
      <c r="Q3" s="56"/>
      <c r="R3" s="56"/>
      <c r="S3" s="59"/>
    </row>
    <row r="4" spans="2:19" ht="19.5" thickBot="1" x14ac:dyDescent="0.3">
      <c r="C4" s="175" t="s">
        <v>69</v>
      </c>
      <c r="D4" s="60"/>
      <c r="E4" s="60"/>
      <c r="F4" s="61" t="s">
        <v>21</v>
      </c>
      <c r="G4" s="62"/>
      <c r="H4" s="63" t="s">
        <v>26</v>
      </c>
      <c r="I4" s="64"/>
      <c r="J4" s="65" t="s">
        <v>27</v>
      </c>
      <c r="K4" s="65"/>
      <c r="L4" s="66"/>
      <c r="M4" s="64" t="s">
        <v>34</v>
      </c>
      <c r="N4" s="64"/>
      <c r="O4" s="64"/>
      <c r="P4" s="67" t="s">
        <v>33</v>
      </c>
      <c r="Q4" s="64"/>
      <c r="R4" s="64"/>
      <c r="S4" s="68"/>
    </row>
    <row r="5" spans="2:19" ht="19.5" thickBot="1" x14ac:dyDescent="0.3">
      <c r="C5" s="69" t="s">
        <v>51</v>
      </c>
      <c r="D5" s="70"/>
      <c r="E5" s="71"/>
      <c r="F5" s="72" t="s">
        <v>22</v>
      </c>
      <c r="G5" s="73" t="s">
        <v>23</v>
      </c>
      <c r="H5" s="74" t="s">
        <v>24</v>
      </c>
      <c r="I5" s="75" t="s">
        <v>25</v>
      </c>
      <c r="J5" s="72" t="s">
        <v>28</v>
      </c>
      <c r="K5" s="76"/>
      <c r="L5" s="77" t="s">
        <v>43</v>
      </c>
      <c r="M5" s="78" t="s">
        <v>37</v>
      </c>
      <c r="N5" s="78" t="s">
        <v>38</v>
      </c>
      <c r="O5" s="78" t="s">
        <v>39</v>
      </c>
      <c r="P5" s="77" t="s">
        <v>35</v>
      </c>
      <c r="Q5" s="78" t="s">
        <v>36</v>
      </c>
      <c r="R5" s="78" t="s">
        <v>42</v>
      </c>
      <c r="S5" s="79" t="s">
        <v>41</v>
      </c>
    </row>
    <row r="6" spans="2:19" ht="19.7" thickBot="1" x14ac:dyDescent="0.3">
      <c r="C6" s="80"/>
      <c r="D6" s="80"/>
      <c r="E6" s="81"/>
      <c r="F6" s="82"/>
      <c r="G6" s="83"/>
      <c r="H6" s="83"/>
      <c r="I6" s="83"/>
      <c r="J6" s="84"/>
      <c r="K6" s="84"/>
      <c r="L6" s="85"/>
      <c r="M6" s="83"/>
      <c r="N6" s="83"/>
      <c r="O6" s="83"/>
      <c r="P6" s="85"/>
      <c r="Q6" s="83"/>
      <c r="R6" s="83"/>
      <c r="S6" s="86"/>
    </row>
    <row r="7" spans="2:19" ht="19.5" thickBot="1" x14ac:dyDescent="0.3">
      <c r="C7" s="87" t="s">
        <v>8</v>
      </c>
      <c r="D7" s="88"/>
      <c r="E7" s="89"/>
      <c r="F7" s="90"/>
      <c r="G7" s="91"/>
      <c r="H7" s="91"/>
      <c r="I7" s="91"/>
      <c r="J7" s="92"/>
      <c r="K7" s="92"/>
      <c r="L7" s="93"/>
      <c r="M7" s="91"/>
      <c r="N7" s="91"/>
      <c r="O7" s="91"/>
      <c r="P7" s="93"/>
      <c r="Q7" s="91"/>
      <c r="R7" s="91"/>
      <c r="S7" s="94"/>
    </row>
    <row r="8" spans="2:19" ht="18.75" x14ac:dyDescent="0.25">
      <c r="B8">
        <v>181</v>
      </c>
      <c r="C8" s="95" t="s">
        <v>93</v>
      </c>
      <c r="D8" s="96"/>
      <c r="E8" s="97"/>
      <c r="F8" s="98">
        <v>200</v>
      </c>
      <c r="G8" s="99">
        <v>2.2000000000000002</v>
      </c>
      <c r="H8" s="100">
        <v>2.9</v>
      </c>
      <c r="I8" s="101">
        <v>23</v>
      </c>
      <c r="J8" s="98">
        <v>100.5</v>
      </c>
      <c r="K8" s="102"/>
      <c r="L8" s="103">
        <v>0.03</v>
      </c>
      <c r="M8" s="100"/>
      <c r="N8" s="100"/>
      <c r="O8" s="101">
        <v>1.1000000000000001</v>
      </c>
      <c r="P8" s="103">
        <v>12</v>
      </c>
      <c r="Q8" s="100">
        <v>18</v>
      </c>
      <c r="R8" s="100">
        <v>5</v>
      </c>
      <c r="S8" s="104">
        <v>0.2</v>
      </c>
    </row>
    <row r="9" spans="2:19" ht="18.75" x14ac:dyDescent="0.3">
      <c r="C9" s="10" t="s">
        <v>10</v>
      </c>
      <c r="D9" s="11"/>
      <c r="E9" s="26"/>
      <c r="F9" s="19">
        <v>145</v>
      </c>
      <c r="G9" s="20">
        <v>5.8000000000000003E-2</v>
      </c>
      <c r="H9" s="21">
        <v>5.8000000000000003E-2</v>
      </c>
      <c r="I9" s="22">
        <v>63.67</v>
      </c>
      <c r="J9" s="19">
        <v>64.97</v>
      </c>
      <c r="K9" s="23"/>
      <c r="L9" s="24">
        <v>3.7999999999999999E-2</v>
      </c>
      <c r="M9" s="21">
        <v>14.5</v>
      </c>
      <c r="N9" s="21"/>
      <c r="O9" s="22">
        <v>0.28000000000000003</v>
      </c>
      <c r="P9" s="24">
        <v>23.2</v>
      </c>
      <c r="Q9" s="21">
        <v>15.95</v>
      </c>
      <c r="R9" s="21">
        <v>13.05</v>
      </c>
      <c r="S9" s="25">
        <v>3.19</v>
      </c>
    </row>
    <row r="10" spans="2:19" ht="18.75" x14ac:dyDescent="0.3">
      <c r="B10">
        <v>379</v>
      </c>
      <c r="C10" s="7" t="s">
        <v>0</v>
      </c>
      <c r="D10" s="8"/>
      <c r="E10" s="26"/>
      <c r="F10" s="19">
        <v>200</v>
      </c>
      <c r="G10" s="20">
        <v>3.6</v>
      </c>
      <c r="H10" s="21">
        <v>2.67</v>
      </c>
      <c r="I10" s="22">
        <v>29.2</v>
      </c>
      <c r="J10" s="19">
        <v>155.19999999999999</v>
      </c>
      <c r="K10" s="16"/>
      <c r="L10" s="17">
        <v>0.03</v>
      </c>
      <c r="M10" s="14">
        <v>1.47</v>
      </c>
      <c r="N10" s="14"/>
      <c r="O10" s="15"/>
      <c r="P10" s="17">
        <v>158.66999999999999</v>
      </c>
      <c r="Q10" s="14">
        <v>132</v>
      </c>
      <c r="R10" s="14">
        <v>29.33</v>
      </c>
      <c r="S10" s="18">
        <v>2.4</v>
      </c>
    </row>
    <row r="11" spans="2:19" ht="18.75" x14ac:dyDescent="0.25">
      <c r="B11">
        <v>14</v>
      </c>
      <c r="C11" s="105" t="s">
        <v>50</v>
      </c>
      <c r="D11" s="106"/>
      <c r="E11" s="40"/>
      <c r="F11" s="41">
        <v>10</v>
      </c>
      <c r="G11" s="42">
        <v>0.1</v>
      </c>
      <c r="H11" s="43">
        <v>7.2</v>
      </c>
      <c r="I11" s="44">
        <v>0.13</v>
      </c>
      <c r="J11" s="41">
        <v>65.72</v>
      </c>
      <c r="K11" s="102"/>
      <c r="L11" s="103"/>
      <c r="M11" s="100"/>
      <c r="N11" s="100">
        <v>40</v>
      </c>
      <c r="O11" s="101">
        <v>0.1</v>
      </c>
      <c r="P11" s="103">
        <v>2.4</v>
      </c>
      <c r="Q11" s="100">
        <v>3</v>
      </c>
      <c r="R11" s="100"/>
      <c r="S11" s="104"/>
    </row>
    <row r="12" spans="2:19" ht="18.75" x14ac:dyDescent="0.25">
      <c r="B12">
        <v>15</v>
      </c>
      <c r="C12" s="105" t="s">
        <v>62</v>
      </c>
      <c r="D12" s="106"/>
      <c r="E12" s="40"/>
      <c r="F12" s="41">
        <v>30</v>
      </c>
      <c r="G12" s="42">
        <v>6.96</v>
      </c>
      <c r="H12" s="43">
        <v>8.85</v>
      </c>
      <c r="I12" s="44"/>
      <c r="J12" s="41">
        <v>107.79</v>
      </c>
      <c r="K12" s="102"/>
      <c r="L12" s="103">
        <v>1.4999999999999999E-2</v>
      </c>
      <c r="M12" s="100">
        <v>0.21</v>
      </c>
      <c r="N12" s="100">
        <v>78</v>
      </c>
      <c r="O12" s="101">
        <v>1.4999999999999999E-2</v>
      </c>
      <c r="P12" s="103">
        <v>264</v>
      </c>
      <c r="Q12" s="100">
        <v>150</v>
      </c>
      <c r="R12" s="100">
        <v>10.5</v>
      </c>
      <c r="S12" s="104">
        <v>0.3</v>
      </c>
    </row>
    <row r="13" spans="2:19" ht="19.5" thickBot="1" x14ac:dyDescent="0.3">
      <c r="C13" s="105" t="s">
        <v>1</v>
      </c>
      <c r="D13" s="106"/>
      <c r="E13" s="106"/>
      <c r="F13" s="41">
        <v>40</v>
      </c>
      <c r="G13" s="42">
        <v>3.16</v>
      </c>
      <c r="H13" s="43">
        <v>0.4</v>
      </c>
      <c r="I13" s="44">
        <v>19.32</v>
      </c>
      <c r="J13" s="41">
        <v>93.52</v>
      </c>
      <c r="K13" s="102"/>
      <c r="L13" s="103">
        <v>0.04</v>
      </c>
      <c r="M13" s="100"/>
      <c r="N13" s="100"/>
      <c r="O13" s="101">
        <v>0.52</v>
      </c>
      <c r="P13" s="103">
        <v>9.1999999999999993</v>
      </c>
      <c r="Q13" s="100">
        <v>34.799999999999997</v>
      </c>
      <c r="R13" s="100">
        <v>13.2</v>
      </c>
      <c r="S13" s="104">
        <v>0.44</v>
      </c>
    </row>
    <row r="14" spans="2:19" ht="19.5" thickBot="1" x14ac:dyDescent="0.3">
      <c r="C14" s="107"/>
      <c r="D14" s="108"/>
      <c r="E14" s="108" t="s">
        <v>29</v>
      </c>
      <c r="F14" s="109"/>
      <c r="G14" s="110">
        <f>SUM(G8:G13)</f>
        <v>16.077999999999999</v>
      </c>
      <c r="H14" s="110">
        <f>SUM(H8:H13)</f>
        <v>22.077999999999996</v>
      </c>
      <c r="I14" s="110">
        <f>SUM(I8:I13)</f>
        <v>135.32</v>
      </c>
      <c r="J14" s="111">
        <f>SUM(J8:J13)</f>
        <v>587.70000000000005</v>
      </c>
      <c r="K14" s="112">
        <v>0.25</v>
      </c>
      <c r="L14" s="113">
        <f t="shared" ref="L14:S14" si="0">SUM(L8:L13)</f>
        <v>0.153</v>
      </c>
      <c r="M14" s="114">
        <f t="shared" si="0"/>
        <v>16.18</v>
      </c>
      <c r="N14" s="114">
        <f t="shared" si="0"/>
        <v>118</v>
      </c>
      <c r="O14" s="114">
        <f t="shared" si="0"/>
        <v>2.0150000000000001</v>
      </c>
      <c r="P14" s="113">
        <f t="shared" si="0"/>
        <v>469.46999999999997</v>
      </c>
      <c r="Q14" s="114">
        <f t="shared" si="0"/>
        <v>353.75</v>
      </c>
      <c r="R14" s="114">
        <f t="shared" si="0"/>
        <v>71.08</v>
      </c>
      <c r="S14" s="115">
        <f t="shared" si="0"/>
        <v>6.53</v>
      </c>
    </row>
    <row r="15" spans="2:19" ht="19.5" thickBot="1" x14ac:dyDescent="0.3">
      <c r="C15" s="87" t="s">
        <v>6</v>
      </c>
      <c r="D15" s="127"/>
      <c r="E15" s="89"/>
      <c r="F15" s="90"/>
      <c r="G15" s="5"/>
      <c r="H15" s="5"/>
      <c r="I15" s="5"/>
      <c r="J15" s="90"/>
      <c r="K15" s="128"/>
      <c r="L15" s="129"/>
      <c r="M15" s="5"/>
      <c r="N15" s="5"/>
      <c r="O15" s="5"/>
      <c r="P15" s="129"/>
      <c r="Q15" s="5"/>
      <c r="R15" s="5"/>
      <c r="S15" s="130"/>
    </row>
    <row r="16" spans="2:19" ht="18.75" x14ac:dyDescent="0.25">
      <c r="B16">
        <v>24</v>
      </c>
      <c r="C16" s="95" t="s">
        <v>94</v>
      </c>
      <c r="D16" s="96"/>
      <c r="E16" s="97"/>
      <c r="F16" s="98">
        <v>100</v>
      </c>
      <c r="G16" s="99">
        <v>0.93</v>
      </c>
      <c r="H16" s="100">
        <v>6.13</v>
      </c>
      <c r="I16" s="101">
        <v>2.87</v>
      </c>
      <c r="J16" s="98">
        <v>70.41</v>
      </c>
      <c r="K16" s="72"/>
      <c r="L16" s="103">
        <v>0.04</v>
      </c>
      <c r="M16" s="100">
        <v>18.05</v>
      </c>
      <c r="N16" s="100"/>
      <c r="O16" s="101">
        <v>3.14</v>
      </c>
      <c r="P16" s="103">
        <v>24.67</v>
      </c>
      <c r="Q16" s="100">
        <v>26.33</v>
      </c>
      <c r="R16" s="100">
        <v>16.66</v>
      </c>
      <c r="S16" s="104">
        <v>0.73</v>
      </c>
    </row>
    <row r="17" spans="2:19" ht="18.75" x14ac:dyDescent="0.25">
      <c r="B17">
        <v>96</v>
      </c>
      <c r="C17" s="95" t="s">
        <v>121</v>
      </c>
      <c r="D17" s="96"/>
      <c r="E17" s="97"/>
      <c r="F17" s="98">
        <v>250</v>
      </c>
      <c r="G17" s="99">
        <v>2.2000000000000002</v>
      </c>
      <c r="H17" s="100">
        <v>5.2</v>
      </c>
      <c r="I17" s="101">
        <v>15.57</v>
      </c>
      <c r="J17" s="98">
        <v>117.9</v>
      </c>
      <c r="K17" s="72"/>
      <c r="L17" s="103">
        <v>0.15</v>
      </c>
      <c r="M17" s="100">
        <v>14.6</v>
      </c>
      <c r="N17" s="100"/>
      <c r="O17" s="101">
        <v>2.42</v>
      </c>
      <c r="P17" s="103">
        <v>16.55</v>
      </c>
      <c r="Q17" s="100">
        <v>34.950000000000003</v>
      </c>
      <c r="R17" s="100">
        <v>28</v>
      </c>
      <c r="S17" s="104">
        <v>1.0249999999999999</v>
      </c>
    </row>
    <row r="18" spans="2:19" ht="18.75" x14ac:dyDescent="0.25">
      <c r="B18">
        <v>364</v>
      </c>
      <c r="C18" s="38" t="s">
        <v>95</v>
      </c>
      <c r="D18" s="39"/>
      <c r="E18" s="40"/>
      <c r="F18" s="41">
        <v>200</v>
      </c>
      <c r="G18" s="42">
        <v>25.36</v>
      </c>
      <c r="H18" s="43">
        <v>13.98</v>
      </c>
      <c r="I18" s="44">
        <v>36.340000000000003</v>
      </c>
      <c r="J18" s="41">
        <v>392.77</v>
      </c>
      <c r="K18" s="72"/>
      <c r="L18" s="45">
        <v>0.28000000000000003</v>
      </c>
      <c r="M18" s="43">
        <v>15.15</v>
      </c>
      <c r="N18" s="43">
        <v>7.2999999999999995E-2</v>
      </c>
      <c r="O18" s="44">
        <v>1.05</v>
      </c>
      <c r="P18" s="45">
        <v>163.01</v>
      </c>
      <c r="Q18" s="43">
        <v>508.53</v>
      </c>
      <c r="R18" s="43">
        <v>86.3</v>
      </c>
      <c r="S18" s="46">
        <v>5.79</v>
      </c>
    </row>
    <row r="19" spans="2:19" ht="18.75" x14ac:dyDescent="0.25">
      <c r="B19">
        <v>342</v>
      </c>
      <c r="C19" s="38" t="s">
        <v>132</v>
      </c>
      <c r="D19" s="39"/>
      <c r="E19" s="40"/>
      <c r="F19" s="41">
        <v>200</v>
      </c>
      <c r="G19" s="42">
        <v>0.52</v>
      </c>
      <c r="H19" s="43">
        <v>0.18</v>
      </c>
      <c r="I19" s="44">
        <v>24.84</v>
      </c>
      <c r="J19" s="41">
        <v>102.9</v>
      </c>
      <c r="K19" s="72"/>
      <c r="L19" s="45">
        <v>0.02</v>
      </c>
      <c r="M19" s="43">
        <v>59.4</v>
      </c>
      <c r="N19" s="43"/>
      <c r="O19" s="44">
        <v>0.2</v>
      </c>
      <c r="P19" s="45">
        <v>23.4</v>
      </c>
      <c r="Q19" s="43">
        <v>23.4</v>
      </c>
      <c r="R19" s="43">
        <v>17</v>
      </c>
      <c r="S19" s="46">
        <v>60.3</v>
      </c>
    </row>
    <row r="20" spans="2:19" ht="18.75" x14ac:dyDescent="0.25">
      <c r="C20" s="38" t="s">
        <v>1</v>
      </c>
      <c r="D20" s="39"/>
      <c r="E20" s="41"/>
      <c r="F20" s="41">
        <v>40</v>
      </c>
      <c r="G20" s="42">
        <v>2.2400000000000002</v>
      </c>
      <c r="H20" s="43">
        <v>0.44</v>
      </c>
      <c r="I20" s="44">
        <v>19.760000000000002</v>
      </c>
      <c r="J20" s="41">
        <v>91.96</v>
      </c>
      <c r="K20" s="72"/>
      <c r="L20" s="45">
        <v>0.04</v>
      </c>
      <c r="M20" s="43"/>
      <c r="N20" s="43"/>
      <c r="O20" s="44">
        <v>0.36</v>
      </c>
      <c r="P20" s="45">
        <v>9.1999999999999993</v>
      </c>
      <c r="Q20" s="43">
        <v>42.4</v>
      </c>
      <c r="R20" s="43">
        <v>10</v>
      </c>
      <c r="S20" s="46">
        <v>1.24</v>
      </c>
    </row>
    <row r="21" spans="2:19" ht="19.5" thickBot="1" x14ac:dyDescent="0.3">
      <c r="C21" s="38" t="s">
        <v>46</v>
      </c>
      <c r="D21" s="39"/>
      <c r="E21" s="41"/>
      <c r="F21" s="41">
        <v>20</v>
      </c>
      <c r="G21" s="42">
        <v>1.58</v>
      </c>
      <c r="H21" s="43">
        <v>0.2</v>
      </c>
      <c r="I21" s="44">
        <v>9.66</v>
      </c>
      <c r="J21" s="41">
        <v>46.76</v>
      </c>
      <c r="K21" s="102"/>
      <c r="L21" s="103">
        <v>0.02</v>
      </c>
      <c r="M21" s="100"/>
      <c r="N21" s="100"/>
      <c r="O21" s="101">
        <v>0.26</v>
      </c>
      <c r="P21" s="103">
        <v>4.5999999999999996</v>
      </c>
      <c r="Q21" s="100">
        <v>17.399999999999999</v>
      </c>
      <c r="R21" s="100">
        <v>6.6</v>
      </c>
      <c r="S21" s="104">
        <v>0.22</v>
      </c>
    </row>
    <row r="22" spans="2:19" ht="19.5" thickBot="1" x14ac:dyDescent="0.3">
      <c r="C22" s="116"/>
      <c r="D22" s="117"/>
      <c r="E22" s="117" t="s">
        <v>29</v>
      </c>
      <c r="F22" s="118"/>
      <c r="G22" s="114">
        <f>SUM(G16:G21)</f>
        <v>32.83</v>
      </c>
      <c r="H22" s="114">
        <f>SUM(H16:H21)</f>
        <v>26.130000000000003</v>
      </c>
      <c r="I22" s="114">
        <f>SUM(I16:I21)</f>
        <v>109.04</v>
      </c>
      <c r="J22" s="119">
        <f>SUM(J16:J21)</f>
        <v>822.69999999999993</v>
      </c>
      <c r="K22" s="112">
        <v>0.35</v>
      </c>
      <c r="L22" s="113">
        <f t="shared" ref="L22:S22" si="1">SUM(L16:L21)</f>
        <v>0.55000000000000004</v>
      </c>
      <c r="M22" s="114">
        <f t="shared" si="1"/>
        <v>107.19999999999999</v>
      </c>
      <c r="N22" s="114">
        <f t="shared" si="1"/>
        <v>7.2999999999999995E-2</v>
      </c>
      <c r="O22" s="114">
        <f t="shared" si="1"/>
        <v>7.4300000000000006</v>
      </c>
      <c r="P22" s="113">
        <f t="shared" si="1"/>
        <v>241.42999999999998</v>
      </c>
      <c r="Q22" s="114">
        <f t="shared" si="1"/>
        <v>653.00999999999988</v>
      </c>
      <c r="R22" s="114">
        <f t="shared" si="1"/>
        <v>164.55999999999997</v>
      </c>
      <c r="S22" s="115">
        <f t="shared" si="1"/>
        <v>69.304999999999993</v>
      </c>
    </row>
    <row r="23" spans="2:19" ht="19.5" thickBot="1" x14ac:dyDescent="0.3">
      <c r="C23" s="69" t="s">
        <v>7</v>
      </c>
      <c r="D23" s="127"/>
      <c r="E23" s="89"/>
      <c r="F23" s="132"/>
      <c r="G23" s="133"/>
      <c r="H23" s="133"/>
      <c r="I23" s="133"/>
      <c r="J23" s="132"/>
      <c r="K23" s="72"/>
      <c r="L23" s="134"/>
      <c r="M23" s="133"/>
      <c r="N23" s="133"/>
      <c r="O23" s="133"/>
      <c r="P23" s="134"/>
      <c r="Q23" s="133"/>
      <c r="R23" s="133"/>
      <c r="S23" s="135"/>
    </row>
    <row r="24" spans="2:19" ht="18.75" x14ac:dyDescent="0.25">
      <c r="B24">
        <v>399</v>
      </c>
      <c r="C24" s="95" t="s">
        <v>80</v>
      </c>
      <c r="D24" s="97"/>
      <c r="E24" s="106"/>
      <c r="F24" s="98">
        <v>120</v>
      </c>
      <c r="G24" s="99">
        <v>8.26</v>
      </c>
      <c r="H24" s="100">
        <v>11.57</v>
      </c>
      <c r="I24" s="101">
        <v>43.35</v>
      </c>
      <c r="J24" s="98">
        <v>311</v>
      </c>
      <c r="K24" s="72"/>
      <c r="L24" s="103">
        <v>0.17</v>
      </c>
      <c r="M24" s="100">
        <v>1.1499999999999999</v>
      </c>
      <c r="N24" s="100">
        <v>48</v>
      </c>
      <c r="O24" s="101">
        <v>22.5</v>
      </c>
      <c r="P24" s="103">
        <v>120.75</v>
      </c>
      <c r="Q24" s="100">
        <v>150.75</v>
      </c>
      <c r="R24" s="100">
        <v>36.75</v>
      </c>
      <c r="S24" s="104">
        <v>1.32</v>
      </c>
    </row>
    <row r="25" spans="2:19" ht="18.75" x14ac:dyDescent="0.3">
      <c r="B25">
        <v>360</v>
      </c>
      <c r="C25" s="7" t="s">
        <v>173</v>
      </c>
      <c r="D25" s="8"/>
      <c r="E25" s="26"/>
      <c r="F25" s="19">
        <v>200</v>
      </c>
      <c r="G25" s="20">
        <v>0.53</v>
      </c>
      <c r="H25" s="21"/>
      <c r="I25" s="22">
        <v>9.8699999999999992</v>
      </c>
      <c r="J25" s="19">
        <v>41.6</v>
      </c>
      <c r="K25" s="16"/>
      <c r="L25" s="17"/>
      <c r="M25" s="14">
        <v>2.13</v>
      </c>
      <c r="N25" s="14"/>
      <c r="O25" s="15"/>
      <c r="P25" s="17">
        <v>15.33</v>
      </c>
      <c r="Q25" s="14">
        <v>23.2</v>
      </c>
      <c r="R25" s="14">
        <v>12.27</v>
      </c>
      <c r="S25" s="18">
        <v>2.13</v>
      </c>
    </row>
    <row r="26" spans="2:19" ht="19.7" thickBot="1" x14ac:dyDescent="0.4">
      <c r="C26" s="2"/>
      <c r="D26" s="9"/>
      <c r="E26" s="26"/>
      <c r="F26" s="19"/>
      <c r="G26" s="20"/>
      <c r="H26" s="21"/>
      <c r="I26" s="22"/>
      <c r="J26" s="19"/>
      <c r="K26" s="16"/>
      <c r="L26" s="17"/>
      <c r="M26" s="14"/>
      <c r="N26" s="14"/>
      <c r="O26" s="15"/>
      <c r="P26" s="17"/>
      <c r="Q26" s="14"/>
      <c r="R26" s="14"/>
      <c r="S26" s="18"/>
    </row>
    <row r="27" spans="2:19" ht="19.5" thickBot="1" x14ac:dyDescent="0.3">
      <c r="C27" s="31"/>
      <c r="D27" s="32"/>
      <c r="E27" s="31" t="s">
        <v>29</v>
      </c>
      <c r="F27" s="33"/>
      <c r="G27" s="34">
        <f>SUM(G24:G26)</f>
        <v>8.7899999999999991</v>
      </c>
      <c r="H27" s="34">
        <f>SUM(H24:H26)</f>
        <v>11.57</v>
      </c>
      <c r="I27" s="34">
        <f>SUM(I24:I26)</f>
        <v>53.22</v>
      </c>
      <c r="J27" s="33">
        <f>SUM(J24:J26)</f>
        <v>352.6</v>
      </c>
      <c r="K27" s="49">
        <v>0.15</v>
      </c>
      <c r="L27" s="36">
        <f t="shared" ref="L27:S27" si="2">SUM(L24:L26)</f>
        <v>0.17</v>
      </c>
      <c r="M27" s="47">
        <f t="shared" si="2"/>
        <v>3.28</v>
      </c>
      <c r="N27" s="47">
        <f t="shared" si="2"/>
        <v>48</v>
      </c>
      <c r="O27" s="37">
        <f>O24+O25</f>
        <v>22.5</v>
      </c>
      <c r="P27" s="36">
        <f t="shared" si="2"/>
        <v>136.08000000000001</v>
      </c>
      <c r="Q27" s="47">
        <f t="shared" si="2"/>
        <v>173.95</v>
      </c>
      <c r="R27" s="47">
        <f t="shared" si="2"/>
        <v>49.019999999999996</v>
      </c>
      <c r="S27" s="48">
        <f t="shared" si="2"/>
        <v>3.45</v>
      </c>
    </row>
    <row r="28" spans="2:19" ht="19.7" thickBot="1" x14ac:dyDescent="0.3">
      <c r="C28" s="31"/>
      <c r="D28" s="32"/>
      <c r="E28" s="32"/>
      <c r="F28" s="33"/>
      <c r="G28" s="34"/>
      <c r="H28" s="34"/>
      <c r="I28" s="34"/>
      <c r="J28" s="33"/>
      <c r="K28" s="35"/>
      <c r="L28" s="138"/>
      <c r="M28" s="139"/>
      <c r="N28" s="139"/>
      <c r="O28" s="37"/>
      <c r="P28" s="140"/>
      <c r="Q28" s="139"/>
      <c r="R28" s="139"/>
      <c r="S28" s="141"/>
    </row>
    <row r="29" spans="2:19" ht="19.5" thickBot="1" x14ac:dyDescent="0.3">
      <c r="C29" s="54"/>
      <c r="D29" s="55"/>
      <c r="E29" s="70" t="s">
        <v>52</v>
      </c>
      <c r="F29" s="120"/>
      <c r="G29" s="241">
        <f>G14+G22+G27</f>
        <v>57.698</v>
      </c>
      <c r="H29" s="241">
        <f>H14+H22+H27</f>
        <v>59.777999999999999</v>
      </c>
      <c r="I29" s="121">
        <f>I14+I22+I27</f>
        <v>297.58000000000004</v>
      </c>
      <c r="J29" s="122" t="s">
        <v>31</v>
      </c>
      <c r="K29" s="123" t="s">
        <v>32</v>
      </c>
      <c r="L29" s="124">
        <f t="shared" ref="L29:S29" si="3">L14+L22+L27</f>
        <v>0.87300000000000011</v>
      </c>
      <c r="M29" s="125">
        <f t="shared" si="3"/>
        <v>126.66</v>
      </c>
      <c r="N29" s="125">
        <f t="shared" si="3"/>
        <v>166.07299999999998</v>
      </c>
      <c r="O29" s="125">
        <f t="shared" si="3"/>
        <v>31.945</v>
      </c>
      <c r="P29" s="125">
        <f t="shared" si="3"/>
        <v>846.98</v>
      </c>
      <c r="Q29" s="125">
        <f t="shared" si="3"/>
        <v>1180.7099999999998</v>
      </c>
      <c r="R29" s="125">
        <f t="shared" si="3"/>
        <v>284.65999999999997</v>
      </c>
      <c r="S29" s="126">
        <f t="shared" si="3"/>
        <v>79.284999999999997</v>
      </c>
    </row>
    <row r="30" spans="2:19" ht="19.7" thickBot="1" x14ac:dyDescent="0.3">
      <c r="C30" s="142"/>
      <c r="D30" s="143"/>
      <c r="E30" s="143"/>
      <c r="F30" s="144"/>
      <c r="G30" s="145"/>
      <c r="H30" s="145"/>
      <c r="I30" s="145"/>
      <c r="J30" s="225">
        <f>J14+J22+J27</f>
        <v>1763</v>
      </c>
      <c r="K30" s="147">
        <f>K14+K22+K27</f>
        <v>0.75</v>
      </c>
      <c r="L30" s="148"/>
      <c r="M30" s="149"/>
      <c r="N30" s="149"/>
      <c r="O30" s="149"/>
      <c r="P30" s="149"/>
      <c r="Q30" s="149"/>
      <c r="R30" s="149"/>
      <c r="S30" s="150"/>
    </row>
    <row r="31" spans="2:19" thickBot="1" x14ac:dyDescent="0.3">
      <c r="C31" s="151"/>
      <c r="D31" s="152"/>
      <c r="E31" s="152"/>
      <c r="F31" s="153"/>
      <c r="G31" s="154"/>
      <c r="H31" s="154"/>
      <c r="I31" s="154"/>
      <c r="J31" s="155"/>
      <c r="K31" s="155"/>
      <c r="L31" s="156"/>
      <c r="M31" s="154"/>
      <c r="N31" s="154"/>
      <c r="O31" s="154"/>
      <c r="P31" s="156"/>
      <c r="Q31" s="154"/>
      <c r="R31" s="154"/>
      <c r="S31" s="157"/>
    </row>
    <row r="32" spans="2:19" ht="15.75" thickBot="1" x14ac:dyDescent="0.3">
      <c r="C32" s="54" t="s">
        <v>149</v>
      </c>
      <c r="D32" s="55"/>
      <c r="E32" s="55"/>
      <c r="F32" s="6"/>
      <c r="G32" s="56"/>
      <c r="H32" s="56"/>
      <c r="I32" s="56"/>
      <c r="J32" s="57"/>
      <c r="K32" s="57"/>
      <c r="L32" s="58"/>
      <c r="M32" s="56"/>
      <c r="N32" s="56"/>
      <c r="O32" s="56"/>
      <c r="P32" s="58"/>
      <c r="Q32" s="56"/>
      <c r="R32" s="56"/>
      <c r="S32" s="56"/>
    </row>
    <row r="33" spans="2:19" ht="19.5" thickBot="1" x14ac:dyDescent="0.3">
      <c r="C33" s="175" t="str">
        <f>C4</f>
        <v>День       :  7</v>
      </c>
      <c r="D33" s="60"/>
      <c r="E33" s="60"/>
      <c r="F33" s="158" t="s">
        <v>21</v>
      </c>
      <c r="G33" s="159"/>
      <c r="H33" s="160" t="s">
        <v>26</v>
      </c>
      <c r="I33" s="143"/>
      <c r="J33" s="161" t="s">
        <v>27</v>
      </c>
      <c r="K33" s="161"/>
      <c r="L33" s="142"/>
      <c r="M33" s="143" t="s">
        <v>34</v>
      </c>
      <c r="N33" s="143"/>
      <c r="O33" s="143"/>
      <c r="P33" s="162" t="s">
        <v>33</v>
      </c>
      <c r="Q33" s="143"/>
      <c r="R33" s="143"/>
      <c r="S33" s="143"/>
    </row>
    <row r="34" spans="2:19" ht="19.5" thickBot="1" x14ac:dyDescent="0.3">
      <c r="C34" s="69" t="s">
        <v>49</v>
      </c>
      <c r="D34" s="70"/>
      <c r="E34" s="71"/>
      <c r="F34" s="163" t="s">
        <v>22</v>
      </c>
      <c r="G34" s="59" t="s">
        <v>23</v>
      </c>
      <c r="H34" s="57" t="s">
        <v>24</v>
      </c>
      <c r="I34" s="58" t="s">
        <v>25</v>
      </c>
      <c r="J34" s="163" t="s">
        <v>28</v>
      </c>
      <c r="K34" s="164"/>
      <c r="L34" s="165" t="s">
        <v>43</v>
      </c>
      <c r="M34" s="166" t="s">
        <v>37</v>
      </c>
      <c r="N34" s="166" t="s">
        <v>38</v>
      </c>
      <c r="O34" s="166" t="s">
        <v>39</v>
      </c>
      <c r="P34" s="165" t="s">
        <v>35</v>
      </c>
      <c r="Q34" s="166" t="s">
        <v>36</v>
      </c>
      <c r="R34" s="166" t="s">
        <v>42</v>
      </c>
      <c r="S34" s="166" t="s">
        <v>41</v>
      </c>
    </row>
    <row r="35" spans="2:19" ht="19.7" thickBot="1" x14ac:dyDescent="0.3">
      <c r="C35" s="80"/>
      <c r="D35" s="80"/>
      <c r="E35" s="81"/>
      <c r="F35" s="82"/>
      <c r="G35" s="83"/>
      <c r="H35" s="83"/>
      <c r="I35" s="83"/>
      <c r="J35" s="84"/>
      <c r="K35" s="84"/>
      <c r="L35" s="85"/>
      <c r="M35" s="83"/>
      <c r="N35" s="83"/>
      <c r="O35" s="83"/>
      <c r="P35" s="85"/>
      <c r="Q35" s="83"/>
      <c r="R35" s="83"/>
      <c r="S35" s="83"/>
    </row>
    <row r="36" spans="2:19" ht="19.5" thickBot="1" x14ac:dyDescent="0.3">
      <c r="C36" s="87" t="s">
        <v>8</v>
      </c>
      <c r="D36" s="88"/>
      <c r="E36" s="89"/>
      <c r="F36" s="90"/>
      <c r="G36" s="91"/>
      <c r="H36" s="91"/>
      <c r="I36" s="91"/>
      <c r="J36" s="92"/>
      <c r="K36" s="92"/>
      <c r="L36" s="93"/>
      <c r="M36" s="91"/>
      <c r="N36" s="91"/>
      <c r="O36" s="91"/>
      <c r="P36" s="93"/>
      <c r="Q36" s="91"/>
      <c r="R36" s="91"/>
      <c r="S36" s="91"/>
    </row>
    <row r="37" spans="2:19" ht="18.75" x14ac:dyDescent="0.25">
      <c r="B37">
        <v>181</v>
      </c>
      <c r="C37" s="95" t="s">
        <v>93</v>
      </c>
      <c r="D37" s="96"/>
      <c r="E37" s="97"/>
      <c r="F37" s="98">
        <v>240</v>
      </c>
      <c r="G37" s="99">
        <v>2.64</v>
      </c>
      <c r="H37" s="100">
        <v>3.48</v>
      </c>
      <c r="I37" s="101">
        <v>69.680000000000007</v>
      </c>
      <c r="J37" s="98">
        <v>119.63</v>
      </c>
      <c r="K37" s="102"/>
      <c r="L37" s="103">
        <v>3.7999999999999999E-2</v>
      </c>
      <c r="M37" s="100"/>
      <c r="N37" s="100"/>
      <c r="O37" s="101">
        <v>1.32</v>
      </c>
      <c r="P37" s="103">
        <v>14.4</v>
      </c>
      <c r="Q37" s="100">
        <v>21.6</v>
      </c>
      <c r="R37" s="100">
        <v>6</v>
      </c>
      <c r="S37" s="104">
        <v>0.24</v>
      </c>
    </row>
    <row r="38" spans="2:19" ht="18.75" x14ac:dyDescent="0.3">
      <c r="C38" s="10" t="s">
        <v>10</v>
      </c>
      <c r="D38" s="11"/>
      <c r="E38" s="26"/>
      <c r="F38" s="19">
        <v>180</v>
      </c>
      <c r="G38" s="20">
        <v>7.1999999999999995E-2</v>
      </c>
      <c r="H38" s="21">
        <v>7.1999999999999995E-2</v>
      </c>
      <c r="I38" s="22">
        <v>73.114999999999995</v>
      </c>
      <c r="J38" s="19">
        <v>80.2</v>
      </c>
      <c r="K38" s="23"/>
      <c r="L38" s="24">
        <v>4.8000000000000001E-2</v>
      </c>
      <c r="M38" s="21">
        <v>18</v>
      </c>
      <c r="N38" s="21"/>
      <c r="O38" s="22">
        <v>0.35</v>
      </c>
      <c r="P38" s="24">
        <v>38.799999999999997</v>
      </c>
      <c r="Q38" s="21">
        <v>71.5</v>
      </c>
      <c r="R38" s="21">
        <v>16.2</v>
      </c>
      <c r="S38" s="25">
        <v>3.96</v>
      </c>
    </row>
    <row r="39" spans="2:19" ht="18.75" x14ac:dyDescent="0.3">
      <c r="B39">
        <v>379</v>
      </c>
      <c r="C39" s="7" t="s">
        <v>0</v>
      </c>
      <c r="D39" s="8"/>
      <c r="E39" s="26"/>
      <c r="F39" s="19">
        <v>200</v>
      </c>
      <c r="G39" s="20">
        <v>3.6</v>
      </c>
      <c r="H39" s="21">
        <v>2.67</v>
      </c>
      <c r="I39" s="22">
        <v>29.2</v>
      </c>
      <c r="J39" s="19">
        <v>155.19999999999999</v>
      </c>
      <c r="K39" s="16"/>
      <c r="L39" s="17">
        <v>0.03</v>
      </c>
      <c r="M39" s="14">
        <v>1.47</v>
      </c>
      <c r="N39" s="14"/>
      <c r="O39" s="15"/>
      <c r="P39" s="17">
        <v>158.66999999999999</v>
      </c>
      <c r="Q39" s="14">
        <v>132</v>
      </c>
      <c r="R39" s="14">
        <v>29.33</v>
      </c>
      <c r="S39" s="18">
        <v>2.4</v>
      </c>
    </row>
    <row r="40" spans="2:19" ht="18.75" x14ac:dyDescent="0.25">
      <c r="B40">
        <v>14</v>
      </c>
      <c r="C40" s="105" t="s">
        <v>50</v>
      </c>
      <c r="D40" s="106"/>
      <c r="E40" s="40"/>
      <c r="F40" s="41">
        <v>15</v>
      </c>
      <c r="G40" s="42">
        <v>0.15</v>
      </c>
      <c r="H40" s="43">
        <v>10.8</v>
      </c>
      <c r="I40" s="44">
        <v>0.19500000000000001</v>
      </c>
      <c r="J40" s="41">
        <v>98.58</v>
      </c>
      <c r="K40" s="102"/>
      <c r="L40" s="103"/>
      <c r="M40" s="100"/>
      <c r="N40" s="100">
        <v>40</v>
      </c>
      <c r="O40" s="101">
        <v>0.1</v>
      </c>
      <c r="P40" s="103">
        <v>2.4</v>
      </c>
      <c r="Q40" s="100">
        <v>3</v>
      </c>
      <c r="R40" s="100"/>
      <c r="S40" s="104"/>
    </row>
    <row r="41" spans="2:19" ht="18.75" x14ac:dyDescent="0.25">
      <c r="B41">
        <v>15</v>
      </c>
      <c r="C41" s="105" t="s">
        <v>62</v>
      </c>
      <c r="D41" s="106"/>
      <c r="E41" s="40"/>
      <c r="F41" s="41">
        <v>30</v>
      </c>
      <c r="G41" s="42">
        <v>6.96</v>
      </c>
      <c r="H41" s="43">
        <v>8.85</v>
      </c>
      <c r="I41" s="44"/>
      <c r="J41" s="41">
        <v>107.79</v>
      </c>
      <c r="K41" s="102"/>
      <c r="L41" s="103">
        <v>1.4999999999999999E-2</v>
      </c>
      <c r="M41" s="100">
        <v>0.21</v>
      </c>
      <c r="N41" s="100">
        <v>78</v>
      </c>
      <c r="O41" s="101">
        <v>1.4999999999999999E-2</v>
      </c>
      <c r="P41" s="103">
        <v>264</v>
      </c>
      <c r="Q41" s="100">
        <v>150</v>
      </c>
      <c r="R41" s="100">
        <v>10.5</v>
      </c>
      <c r="S41" s="104">
        <v>0.3</v>
      </c>
    </row>
    <row r="42" spans="2:19" ht="18.75" x14ac:dyDescent="0.3">
      <c r="C42" s="2" t="s">
        <v>1</v>
      </c>
      <c r="D42" s="9"/>
      <c r="E42" s="26"/>
      <c r="F42" s="19">
        <v>50</v>
      </c>
      <c r="G42" s="20">
        <v>3.95</v>
      </c>
      <c r="H42" s="21">
        <v>0.5</v>
      </c>
      <c r="I42" s="22">
        <v>24.15</v>
      </c>
      <c r="J42" s="19">
        <v>116.9</v>
      </c>
      <c r="K42" s="16"/>
      <c r="L42" s="24">
        <v>0.05</v>
      </c>
      <c r="M42" s="21"/>
      <c r="N42" s="21"/>
      <c r="O42" s="22">
        <v>0.65</v>
      </c>
      <c r="P42" s="24">
        <v>11.5</v>
      </c>
      <c r="Q42" s="21">
        <v>43.5</v>
      </c>
      <c r="R42" s="21">
        <v>16.5</v>
      </c>
      <c r="S42" s="22">
        <v>0.55000000000000004</v>
      </c>
    </row>
    <row r="43" spans="2:19" ht="19.149999999999999" x14ac:dyDescent="0.35">
      <c r="C43" s="2"/>
      <c r="D43" s="9"/>
      <c r="E43" s="26"/>
      <c r="F43" s="19"/>
      <c r="G43" s="20"/>
      <c r="H43" s="21"/>
      <c r="I43" s="22"/>
      <c r="J43" s="19"/>
      <c r="K43" s="16"/>
      <c r="L43" s="24"/>
      <c r="M43" s="21"/>
      <c r="N43" s="21"/>
      <c r="O43" s="22"/>
      <c r="P43" s="24"/>
      <c r="Q43" s="21"/>
      <c r="R43" s="21"/>
      <c r="S43" s="22"/>
    </row>
    <row r="44" spans="2:19" ht="19.7" thickBot="1" x14ac:dyDescent="0.3">
      <c r="C44" s="38"/>
      <c r="D44" s="39"/>
      <c r="E44" s="40"/>
      <c r="F44" s="41"/>
      <c r="G44" s="42"/>
      <c r="H44" s="43"/>
      <c r="I44" s="44"/>
      <c r="J44" s="41"/>
      <c r="K44" s="102"/>
      <c r="L44" s="45"/>
      <c r="M44" s="43"/>
      <c r="N44" s="43"/>
      <c r="O44" s="44"/>
      <c r="P44" s="45"/>
      <c r="Q44" s="43"/>
      <c r="R44" s="43"/>
      <c r="S44" s="46"/>
    </row>
    <row r="45" spans="2:19" ht="19.5" thickBot="1" x14ac:dyDescent="0.3">
      <c r="C45" s="107"/>
      <c r="D45" s="108"/>
      <c r="E45" s="108" t="s">
        <v>29</v>
      </c>
      <c r="F45" s="109"/>
      <c r="G45" s="110">
        <f>SUM(G37:G44)</f>
        <v>17.372</v>
      </c>
      <c r="H45" s="110">
        <f>SUM(H37:H44)</f>
        <v>26.372</v>
      </c>
      <c r="I45" s="110">
        <f>SUM(I37:I44)</f>
        <v>196.34</v>
      </c>
      <c r="J45" s="111">
        <f>SUM(J37:J44)</f>
        <v>678.3</v>
      </c>
      <c r="K45" s="112">
        <v>0.25</v>
      </c>
      <c r="L45" s="113">
        <f t="shared" ref="L45:S45" si="4">SUM(L37:L44)</f>
        <v>0.18099999999999999</v>
      </c>
      <c r="M45" s="114">
        <f t="shared" si="4"/>
        <v>19.68</v>
      </c>
      <c r="N45" s="114">
        <f t="shared" si="4"/>
        <v>118</v>
      </c>
      <c r="O45" s="114">
        <f t="shared" si="4"/>
        <v>2.4350000000000001</v>
      </c>
      <c r="P45" s="113">
        <f t="shared" si="4"/>
        <v>489.77</v>
      </c>
      <c r="Q45" s="114">
        <f t="shared" si="4"/>
        <v>421.6</v>
      </c>
      <c r="R45" s="114">
        <f t="shared" si="4"/>
        <v>78.53</v>
      </c>
      <c r="S45" s="115">
        <f t="shared" si="4"/>
        <v>7.4499999999999993</v>
      </c>
    </row>
    <row r="46" spans="2:19" ht="19.5" thickBot="1" x14ac:dyDescent="0.3">
      <c r="C46" s="87" t="s">
        <v>6</v>
      </c>
      <c r="D46" s="127"/>
      <c r="E46" s="89"/>
      <c r="F46" s="90"/>
      <c r="G46" s="5"/>
      <c r="H46" s="5"/>
      <c r="I46" s="5"/>
      <c r="J46" s="90"/>
      <c r="K46" s="128"/>
      <c r="L46" s="129"/>
      <c r="M46" s="5"/>
      <c r="N46" s="5"/>
      <c r="O46" s="5"/>
      <c r="P46" s="129"/>
      <c r="Q46" s="5"/>
      <c r="R46" s="5"/>
      <c r="S46" s="5"/>
    </row>
    <row r="47" spans="2:19" ht="18.75" x14ac:dyDescent="0.25">
      <c r="B47">
        <v>24</v>
      </c>
      <c r="C47" s="95" t="s">
        <v>94</v>
      </c>
      <c r="D47" s="96"/>
      <c r="E47" s="97"/>
      <c r="F47" s="98">
        <v>100</v>
      </c>
      <c r="G47" s="99">
        <v>0.93</v>
      </c>
      <c r="H47" s="100">
        <v>6.13</v>
      </c>
      <c r="I47" s="101">
        <v>2.87</v>
      </c>
      <c r="J47" s="98">
        <v>70.41</v>
      </c>
      <c r="K47" s="72"/>
      <c r="L47" s="103">
        <v>0.04</v>
      </c>
      <c r="M47" s="100">
        <v>18.05</v>
      </c>
      <c r="N47" s="100"/>
      <c r="O47" s="101">
        <v>3.14</v>
      </c>
      <c r="P47" s="103">
        <v>24.67</v>
      </c>
      <c r="Q47" s="100">
        <v>26.33</v>
      </c>
      <c r="R47" s="100">
        <v>16.66</v>
      </c>
      <c r="S47" s="104">
        <v>0.73</v>
      </c>
    </row>
    <row r="48" spans="2:19" ht="18.75" x14ac:dyDescent="0.25">
      <c r="B48">
        <v>96</v>
      </c>
      <c r="C48" s="95" t="s">
        <v>121</v>
      </c>
      <c r="D48" s="96"/>
      <c r="E48" s="97"/>
      <c r="F48" s="98">
        <v>250</v>
      </c>
      <c r="G48" s="99">
        <v>2.2000000000000002</v>
      </c>
      <c r="H48" s="100">
        <v>5.2</v>
      </c>
      <c r="I48" s="101">
        <v>15.57</v>
      </c>
      <c r="J48" s="98">
        <v>117.9</v>
      </c>
      <c r="K48" s="72"/>
      <c r="L48" s="103">
        <v>0.15</v>
      </c>
      <c r="M48" s="100">
        <v>14.6</v>
      </c>
      <c r="N48" s="100"/>
      <c r="O48" s="101">
        <v>2.42</v>
      </c>
      <c r="P48" s="103">
        <v>16.55</v>
      </c>
      <c r="Q48" s="100">
        <v>34.950000000000003</v>
      </c>
      <c r="R48" s="100">
        <v>28</v>
      </c>
      <c r="S48" s="104">
        <v>1.0249999999999999</v>
      </c>
    </row>
    <row r="49" spans="2:20" ht="18.75" x14ac:dyDescent="0.25">
      <c r="B49">
        <v>364</v>
      </c>
      <c r="C49" s="38" t="s">
        <v>95</v>
      </c>
      <c r="D49" s="39"/>
      <c r="E49" s="40"/>
      <c r="F49" s="41">
        <v>230</v>
      </c>
      <c r="G49" s="42">
        <v>29.31</v>
      </c>
      <c r="H49" s="43">
        <v>26.94</v>
      </c>
      <c r="I49" s="44">
        <v>46.87</v>
      </c>
      <c r="J49" s="41">
        <v>450.31</v>
      </c>
      <c r="K49" s="72"/>
      <c r="L49" s="45">
        <v>0.23</v>
      </c>
      <c r="M49" s="43">
        <v>12.26</v>
      </c>
      <c r="N49" s="43">
        <v>0.06</v>
      </c>
      <c r="O49" s="44">
        <v>0.85</v>
      </c>
      <c r="P49" s="45">
        <v>119.63</v>
      </c>
      <c r="Q49" s="43">
        <v>395.6</v>
      </c>
      <c r="R49" s="43">
        <v>69.849999999999994</v>
      </c>
      <c r="S49" s="46">
        <v>4.68</v>
      </c>
    </row>
    <row r="50" spans="2:20" ht="18.75" x14ac:dyDescent="0.25">
      <c r="B50" s="234">
        <v>342</v>
      </c>
      <c r="C50" s="38" t="s">
        <v>132</v>
      </c>
      <c r="D50" s="39"/>
      <c r="E50" s="40"/>
      <c r="F50" s="41">
        <v>200</v>
      </c>
      <c r="G50" s="42">
        <v>0.52</v>
      </c>
      <c r="H50" s="43">
        <v>0.18</v>
      </c>
      <c r="I50" s="44">
        <v>24.84</v>
      </c>
      <c r="J50" s="41">
        <v>102.9</v>
      </c>
      <c r="K50" s="72"/>
      <c r="L50" s="45">
        <v>0.02</v>
      </c>
      <c r="M50" s="43">
        <v>59.4</v>
      </c>
      <c r="N50" s="43"/>
      <c r="O50" s="44">
        <v>0.2</v>
      </c>
      <c r="P50" s="45">
        <v>23.4</v>
      </c>
      <c r="Q50" s="43">
        <v>23.4</v>
      </c>
      <c r="R50" s="43">
        <v>17</v>
      </c>
      <c r="S50" s="46">
        <v>60.3</v>
      </c>
    </row>
    <row r="51" spans="2:20" ht="18.75" x14ac:dyDescent="0.3">
      <c r="C51" s="10" t="s">
        <v>46</v>
      </c>
      <c r="D51" s="11"/>
      <c r="E51" s="26"/>
      <c r="F51" s="19">
        <v>60</v>
      </c>
      <c r="G51" s="20">
        <v>3.36</v>
      </c>
      <c r="H51" s="21">
        <v>0.66</v>
      </c>
      <c r="I51" s="22">
        <v>29.64</v>
      </c>
      <c r="J51" s="19">
        <v>137.94</v>
      </c>
      <c r="K51" s="23"/>
      <c r="L51" s="17">
        <v>7.0000000000000007E-2</v>
      </c>
      <c r="M51" s="14"/>
      <c r="N51" s="14"/>
      <c r="O51" s="15">
        <v>0.54</v>
      </c>
      <c r="P51" s="17">
        <v>13.8</v>
      </c>
      <c r="Q51" s="14">
        <v>63.6</v>
      </c>
      <c r="R51" s="14">
        <v>15</v>
      </c>
      <c r="S51" s="15">
        <v>1.86</v>
      </c>
    </row>
    <row r="52" spans="2:20" ht="18.75" x14ac:dyDescent="0.3">
      <c r="C52" s="10" t="s">
        <v>1</v>
      </c>
      <c r="D52" s="11"/>
      <c r="E52" s="26"/>
      <c r="F52" s="19">
        <v>30</v>
      </c>
      <c r="G52" s="20">
        <v>2.37</v>
      </c>
      <c r="H52" s="21">
        <v>0.3</v>
      </c>
      <c r="I52" s="22">
        <v>14.49</v>
      </c>
      <c r="J52" s="19">
        <v>70.14</v>
      </c>
      <c r="K52" s="23"/>
      <c r="L52" s="24">
        <v>0.03</v>
      </c>
      <c r="M52" s="21"/>
      <c r="N52" s="21"/>
      <c r="O52" s="22">
        <v>0.39</v>
      </c>
      <c r="P52" s="24">
        <v>6.9</v>
      </c>
      <c r="Q52" s="21">
        <v>26.1</v>
      </c>
      <c r="R52" s="21">
        <v>9.9</v>
      </c>
      <c r="S52" s="22">
        <v>0.33</v>
      </c>
    </row>
    <row r="53" spans="2:20" ht="19.5" thickBot="1" x14ac:dyDescent="0.3">
      <c r="C53" s="38"/>
      <c r="D53" s="39"/>
      <c r="E53" s="40"/>
      <c r="F53" s="41"/>
      <c r="G53" s="42"/>
      <c r="H53" s="43"/>
      <c r="I53" s="44"/>
      <c r="J53" s="41"/>
      <c r="K53" s="102"/>
      <c r="L53" s="103"/>
      <c r="M53" s="100"/>
      <c r="N53" s="100"/>
      <c r="O53" s="101"/>
      <c r="P53" s="103"/>
      <c r="Q53" s="100"/>
      <c r="R53" s="100"/>
      <c r="S53" s="104"/>
    </row>
    <row r="54" spans="2:20" ht="19.5" thickBot="1" x14ac:dyDescent="0.3">
      <c r="C54" s="167"/>
      <c r="D54" s="168"/>
      <c r="E54" s="108" t="s">
        <v>29</v>
      </c>
      <c r="F54" s="118"/>
      <c r="G54" s="114">
        <f>SUM(G47:G53)</f>
        <v>38.69</v>
      </c>
      <c r="H54" s="114">
        <f>SUM(H47:H53)</f>
        <v>39.409999999999997</v>
      </c>
      <c r="I54" s="114">
        <f>SUM(I47:I53)</f>
        <v>134.28</v>
      </c>
      <c r="J54" s="119">
        <f>SUM(J47:J53)</f>
        <v>949.6</v>
      </c>
      <c r="K54" s="198">
        <v>0.35</v>
      </c>
      <c r="L54" s="113">
        <f t="shared" ref="L54:S54" si="5">SUM(L47:L53)</f>
        <v>0.54</v>
      </c>
      <c r="M54" s="114">
        <f t="shared" si="5"/>
        <v>104.31</v>
      </c>
      <c r="N54" s="114">
        <f t="shared" si="5"/>
        <v>0.06</v>
      </c>
      <c r="O54" s="114">
        <f t="shared" si="5"/>
        <v>7.54</v>
      </c>
      <c r="P54" s="113">
        <f t="shared" si="5"/>
        <v>204.95000000000002</v>
      </c>
      <c r="Q54" s="114">
        <f t="shared" si="5"/>
        <v>569.98</v>
      </c>
      <c r="R54" s="114">
        <f t="shared" si="5"/>
        <v>156.41</v>
      </c>
      <c r="S54" s="115">
        <f t="shared" si="5"/>
        <v>68.924999999999997</v>
      </c>
    </row>
    <row r="55" spans="2:20" ht="19.5" thickBot="1" x14ac:dyDescent="0.3">
      <c r="C55" s="169"/>
      <c r="D55" s="89"/>
      <c r="E55" s="89"/>
      <c r="F55" s="90"/>
      <c r="G55" s="166"/>
      <c r="H55" s="166"/>
      <c r="I55" s="166"/>
      <c r="J55" s="128"/>
      <c r="K55" s="137"/>
      <c r="L55" s="165"/>
      <c r="M55" s="166"/>
      <c r="N55" s="166"/>
      <c r="O55" s="166"/>
      <c r="P55" s="165"/>
      <c r="Q55" s="166"/>
      <c r="R55" s="166"/>
      <c r="S55" s="166"/>
    </row>
    <row r="56" spans="2:20" ht="19.5" thickBot="1" x14ac:dyDescent="0.3">
      <c r="C56" s="69" t="s">
        <v>7</v>
      </c>
      <c r="D56" s="127"/>
      <c r="E56" s="89"/>
      <c r="F56" s="132"/>
      <c r="G56" s="133"/>
      <c r="H56" s="133"/>
      <c r="I56" s="133"/>
      <c r="J56" s="132"/>
      <c r="K56" s="72"/>
      <c r="L56" s="134"/>
      <c r="M56" s="133"/>
      <c r="N56" s="133"/>
      <c r="O56" s="133"/>
      <c r="P56" s="134"/>
      <c r="Q56" s="133"/>
      <c r="R56" s="133"/>
      <c r="S56" s="133"/>
    </row>
    <row r="57" spans="2:20" ht="18.75" x14ac:dyDescent="0.25">
      <c r="B57">
        <v>399</v>
      </c>
      <c r="C57" s="95" t="s">
        <v>80</v>
      </c>
      <c r="D57" s="97"/>
      <c r="E57" s="106"/>
      <c r="F57" s="98">
        <v>140</v>
      </c>
      <c r="G57" s="99">
        <v>9.64</v>
      </c>
      <c r="H57" s="100">
        <v>13.5</v>
      </c>
      <c r="I57" s="101">
        <v>50.58</v>
      </c>
      <c r="J57" s="98">
        <v>365.4</v>
      </c>
      <c r="K57" s="72"/>
      <c r="L57" s="103">
        <v>0.2</v>
      </c>
      <c r="M57" s="100">
        <v>1.34</v>
      </c>
      <c r="N57" s="100">
        <v>56</v>
      </c>
      <c r="O57" s="101">
        <v>26.25</v>
      </c>
      <c r="P57" s="103">
        <v>140.87</v>
      </c>
      <c r="Q57" s="100">
        <v>175.87</v>
      </c>
      <c r="R57" s="100">
        <v>42.87</v>
      </c>
      <c r="S57" s="104">
        <v>1.55</v>
      </c>
    </row>
    <row r="58" spans="2:20" ht="19.5" thickBot="1" x14ac:dyDescent="0.35">
      <c r="B58" s="234">
        <v>360</v>
      </c>
      <c r="C58" s="7" t="s">
        <v>173</v>
      </c>
      <c r="D58" s="8"/>
      <c r="E58" s="26"/>
      <c r="F58" s="19">
        <v>200</v>
      </c>
      <c r="G58" s="20">
        <v>0.53</v>
      </c>
      <c r="H58" s="21"/>
      <c r="I58" s="22">
        <v>9.8699999999999992</v>
      </c>
      <c r="J58" s="19">
        <v>41.6</v>
      </c>
      <c r="K58" s="16"/>
      <c r="L58" s="17"/>
      <c r="M58" s="14">
        <v>2.13</v>
      </c>
      <c r="N58" s="14"/>
      <c r="O58" s="15"/>
      <c r="P58" s="17">
        <v>15.33</v>
      </c>
      <c r="Q58" s="14">
        <v>23.2</v>
      </c>
      <c r="R58" s="14">
        <v>12.27</v>
      </c>
      <c r="S58" s="18">
        <v>2.13</v>
      </c>
    </row>
    <row r="59" spans="2:20" ht="19.5" thickBot="1" x14ac:dyDescent="0.3">
      <c r="C59" s="31"/>
      <c r="D59" s="32"/>
      <c r="E59" s="31" t="s">
        <v>29</v>
      </c>
      <c r="F59" s="33"/>
      <c r="G59" s="34">
        <f>SUM(G57:G58)</f>
        <v>10.17</v>
      </c>
      <c r="H59" s="34">
        <f>SUM(H57:H58)</f>
        <v>13.5</v>
      </c>
      <c r="I59" s="34">
        <f>SUM(I57:I58)</f>
        <v>60.449999999999996</v>
      </c>
      <c r="J59" s="33">
        <f>SUM(J57:J58)</f>
        <v>407</v>
      </c>
      <c r="K59" s="49">
        <v>0.15</v>
      </c>
      <c r="L59" s="36">
        <f t="shared" ref="L59:S59" si="6">SUM(L57:L58)</f>
        <v>0.2</v>
      </c>
      <c r="M59" s="139">
        <f t="shared" si="6"/>
        <v>3.4699999999999998</v>
      </c>
      <c r="N59" s="139">
        <f t="shared" si="6"/>
        <v>56</v>
      </c>
      <c r="O59" s="37">
        <f t="shared" si="6"/>
        <v>26.25</v>
      </c>
      <c r="P59" s="170">
        <f t="shared" si="6"/>
        <v>156.20000000000002</v>
      </c>
      <c r="Q59" s="139">
        <f t="shared" si="6"/>
        <v>199.07</v>
      </c>
      <c r="R59" s="139">
        <f t="shared" si="6"/>
        <v>55.14</v>
      </c>
      <c r="S59" s="171">
        <f t="shared" si="6"/>
        <v>3.6799999999999997</v>
      </c>
    </row>
    <row r="60" spans="2:20" ht="19.5" thickBot="1" x14ac:dyDescent="0.3">
      <c r="C60" s="31"/>
      <c r="D60" s="32"/>
      <c r="E60" s="32"/>
      <c r="F60" s="33"/>
      <c r="G60" s="34"/>
      <c r="H60" s="34"/>
      <c r="I60" s="34"/>
      <c r="J60" s="33"/>
      <c r="K60" s="35"/>
      <c r="L60" s="138"/>
      <c r="M60" s="139"/>
      <c r="N60" s="139"/>
      <c r="O60" s="37"/>
      <c r="P60" s="140"/>
      <c r="Q60" s="139"/>
      <c r="R60" s="139"/>
      <c r="S60" s="171"/>
    </row>
    <row r="61" spans="2:20" ht="19.5" thickBot="1" x14ac:dyDescent="0.3">
      <c r="C61" s="203"/>
      <c r="D61" s="71"/>
      <c r="E61" s="71" t="s">
        <v>52</v>
      </c>
      <c r="F61" s="120"/>
      <c r="G61" s="70">
        <f>G45+G54+G59</f>
        <v>66.231999999999999</v>
      </c>
      <c r="H61" s="70">
        <f>H45+H54+H59</f>
        <v>79.281999999999996</v>
      </c>
      <c r="I61" s="121">
        <f>I45+I54+I59</f>
        <v>391.07</v>
      </c>
      <c r="J61" s="122" t="s">
        <v>31</v>
      </c>
      <c r="K61" s="172" t="s">
        <v>32</v>
      </c>
      <c r="L61" s="200">
        <f t="shared" ref="L61:S61" si="7">L45+L54+L59</f>
        <v>0.92100000000000004</v>
      </c>
      <c r="M61" s="204">
        <f t="shared" si="7"/>
        <v>127.46000000000001</v>
      </c>
      <c r="N61" s="204">
        <f t="shared" si="7"/>
        <v>174.06</v>
      </c>
      <c r="O61" s="204">
        <f t="shared" si="7"/>
        <v>36.225000000000001</v>
      </c>
      <c r="P61" s="230">
        <f t="shared" si="7"/>
        <v>850.92000000000007</v>
      </c>
      <c r="Q61" s="204">
        <f t="shared" si="7"/>
        <v>1190.6500000000001</v>
      </c>
      <c r="R61" s="204">
        <f t="shared" si="7"/>
        <v>290.08</v>
      </c>
      <c r="S61" s="205">
        <f t="shared" si="7"/>
        <v>80.055000000000007</v>
      </c>
    </row>
    <row r="62" spans="2:20" ht="19.5" thickBot="1" x14ac:dyDescent="0.3">
      <c r="C62" s="142"/>
      <c r="D62" s="143"/>
      <c r="E62" s="143"/>
      <c r="F62" s="144"/>
      <c r="G62" s="145"/>
      <c r="H62" s="145"/>
      <c r="I62" s="145"/>
      <c r="J62" s="146">
        <f>J45+J54+J59</f>
        <v>2034.9</v>
      </c>
      <c r="K62" s="199">
        <f>K45+K54+K59</f>
        <v>0.75</v>
      </c>
      <c r="L62" s="173"/>
      <c r="M62" s="149"/>
      <c r="N62" s="149"/>
      <c r="O62" s="149"/>
      <c r="P62" s="149"/>
      <c r="Q62" s="149"/>
      <c r="R62" s="149"/>
      <c r="S62" s="174"/>
      <c r="T62" s="222"/>
    </row>
  </sheetData>
  <pageMargins left="0.7" right="0.7" top="0.75" bottom="0.75" header="0.3" footer="0.3"/>
  <pageSetup paperSize="9" scale="42" orientation="landscape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B2:T64"/>
  <sheetViews>
    <sheetView showWhiteSpace="0" topLeftCell="A22" zoomScale="75" zoomScaleNormal="75" workbookViewId="0">
      <selection activeCell="A44" sqref="A44:XFD44"/>
    </sheetView>
  </sheetViews>
  <sheetFormatPr defaultRowHeight="15" x14ac:dyDescent="0.25"/>
  <cols>
    <col min="5" max="5" width="29.85546875" customWidth="1"/>
    <col min="9" max="9" width="11.140625" customWidth="1"/>
    <col min="10" max="10" width="10.5703125" bestFit="1" customWidth="1"/>
    <col min="11" max="11" width="12.140625" customWidth="1"/>
    <col min="16" max="16" width="10.28515625" customWidth="1"/>
    <col min="17" max="17" width="11.85546875" customWidth="1"/>
  </cols>
  <sheetData>
    <row r="2" spans="2:19" thickBot="1" x14ac:dyDescent="0.3"/>
    <row r="3" spans="2:19" ht="15.75" thickBot="1" x14ac:dyDescent="0.3">
      <c r="C3" s="54" t="s">
        <v>150</v>
      </c>
      <c r="D3" s="55"/>
      <c r="E3" s="55"/>
      <c r="F3" s="6"/>
      <c r="G3" s="56"/>
      <c r="H3" s="56"/>
      <c r="I3" s="56"/>
      <c r="J3" s="57"/>
      <c r="K3" s="57"/>
      <c r="L3" s="58"/>
      <c r="M3" s="56"/>
      <c r="N3" s="56"/>
      <c r="O3" s="56"/>
      <c r="P3" s="58"/>
      <c r="Q3" s="56"/>
      <c r="R3" s="56"/>
      <c r="S3" s="59"/>
    </row>
    <row r="4" spans="2:19" ht="19.5" thickBot="1" x14ac:dyDescent="0.3">
      <c r="C4" s="175" t="s">
        <v>72</v>
      </c>
      <c r="D4" s="60"/>
      <c r="E4" s="60"/>
      <c r="F4" s="61" t="s">
        <v>21</v>
      </c>
      <c r="G4" s="62"/>
      <c r="H4" s="63" t="s">
        <v>26</v>
      </c>
      <c r="I4" s="64"/>
      <c r="J4" s="65" t="s">
        <v>27</v>
      </c>
      <c r="K4" s="65"/>
      <c r="L4" s="66"/>
      <c r="M4" s="64" t="s">
        <v>34</v>
      </c>
      <c r="N4" s="64"/>
      <c r="O4" s="64"/>
      <c r="P4" s="67" t="s">
        <v>33</v>
      </c>
      <c r="Q4" s="64"/>
      <c r="R4" s="64"/>
      <c r="S4" s="68"/>
    </row>
    <row r="5" spans="2:19" ht="19.5" thickBot="1" x14ac:dyDescent="0.3">
      <c r="C5" s="69" t="s">
        <v>51</v>
      </c>
      <c r="D5" s="70"/>
      <c r="E5" s="71"/>
      <c r="F5" s="72" t="s">
        <v>22</v>
      </c>
      <c r="G5" s="73" t="s">
        <v>23</v>
      </c>
      <c r="H5" s="74" t="s">
        <v>24</v>
      </c>
      <c r="I5" s="75" t="s">
        <v>25</v>
      </c>
      <c r="J5" s="72" t="s">
        <v>28</v>
      </c>
      <c r="K5" s="76"/>
      <c r="L5" s="77" t="s">
        <v>43</v>
      </c>
      <c r="M5" s="78" t="s">
        <v>37</v>
      </c>
      <c r="N5" s="78" t="s">
        <v>38</v>
      </c>
      <c r="O5" s="78" t="s">
        <v>39</v>
      </c>
      <c r="P5" s="77" t="s">
        <v>35</v>
      </c>
      <c r="Q5" s="78" t="s">
        <v>36</v>
      </c>
      <c r="R5" s="78" t="s">
        <v>42</v>
      </c>
      <c r="S5" s="79" t="s">
        <v>41</v>
      </c>
    </row>
    <row r="6" spans="2:19" ht="19.7" thickBot="1" x14ac:dyDescent="0.3">
      <c r="C6" s="80"/>
      <c r="D6" s="80"/>
      <c r="E6" s="81"/>
      <c r="F6" s="82"/>
      <c r="G6" s="83"/>
      <c r="H6" s="83"/>
      <c r="I6" s="83"/>
      <c r="J6" s="84"/>
      <c r="K6" s="84"/>
      <c r="L6" s="85"/>
      <c r="M6" s="83"/>
      <c r="N6" s="83"/>
      <c r="O6" s="83"/>
      <c r="P6" s="85"/>
      <c r="Q6" s="83"/>
      <c r="R6" s="83"/>
      <c r="S6" s="86"/>
    </row>
    <row r="7" spans="2:19" ht="19.5" thickBot="1" x14ac:dyDescent="0.3">
      <c r="C7" s="87" t="s">
        <v>8</v>
      </c>
      <c r="D7" s="88"/>
      <c r="E7" s="89"/>
      <c r="F7" s="90"/>
      <c r="G7" s="91"/>
      <c r="H7" s="91"/>
      <c r="I7" s="91"/>
      <c r="J7" s="92"/>
      <c r="K7" s="92"/>
      <c r="L7" s="93"/>
      <c r="M7" s="91"/>
      <c r="N7" s="91"/>
      <c r="O7" s="91"/>
      <c r="P7" s="93"/>
      <c r="Q7" s="91"/>
      <c r="R7" s="91"/>
      <c r="S7" s="94"/>
    </row>
    <row r="8" spans="2:19" ht="18.75" x14ac:dyDescent="0.3">
      <c r="B8">
        <v>273</v>
      </c>
      <c r="C8" s="2" t="s">
        <v>61</v>
      </c>
      <c r="D8" s="1"/>
      <c r="E8" s="9"/>
      <c r="F8" s="12">
        <v>80</v>
      </c>
      <c r="G8" s="13">
        <v>6.37</v>
      </c>
      <c r="H8" s="14">
        <v>9.98</v>
      </c>
      <c r="I8" s="15">
        <v>49.9</v>
      </c>
      <c r="J8" s="12">
        <v>211.02</v>
      </c>
      <c r="K8" s="16"/>
      <c r="L8" s="17">
        <v>0.09</v>
      </c>
      <c r="M8" s="14">
        <v>0.3</v>
      </c>
      <c r="N8" s="14">
        <v>5.26</v>
      </c>
      <c r="O8" s="15">
        <v>1.05</v>
      </c>
      <c r="P8" s="17">
        <v>38.840000000000003</v>
      </c>
      <c r="Q8" s="14">
        <v>157.5</v>
      </c>
      <c r="R8" s="14">
        <v>30</v>
      </c>
      <c r="S8" s="18">
        <v>2.1</v>
      </c>
    </row>
    <row r="9" spans="2:19" ht="18.75" x14ac:dyDescent="0.3">
      <c r="B9">
        <v>309</v>
      </c>
      <c r="C9" s="2" t="s">
        <v>53</v>
      </c>
      <c r="D9" s="9"/>
      <c r="E9" s="8"/>
      <c r="F9" s="98">
        <v>150</v>
      </c>
      <c r="G9" s="99">
        <v>5.27</v>
      </c>
      <c r="H9" s="100">
        <v>7.5</v>
      </c>
      <c r="I9" s="101">
        <v>28.5</v>
      </c>
      <c r="J9" s="98">
        <v>210.36</v>
      </c>
      <c r="K9" s="72"/>
      <c r="L9" s="103">
        <v>6.2E-2</v>
      </c>
      <c r="M9" s="100"/>
      <c r="N9" s="100"/>
      <c r="O9" s="101">
        <v>2.0150000000000001</v>
      </c>
      <c r="P9" s="103">
        <v>12.4</v>
      </c>
      <c r="Q9" s="100">
        <v>35.6</v>
      </c>
      <c r="R9" s="100">
        <v>7.75</v>
      </c>
      <c r="S9" s="104">
        <v>0.77</v>
      </c>
    </row>
    <row r="10" spans="2:19" s="233" customFormat="1" ht="18.75" x14ac:dyDescent="0.3">
      <c r="B10" s="231">
        <v>16</v>
      </c>
      <c r="C10" s="38" t="s">
        <v>122</v>
      </c>
      <c r="D10" s="9"/>
      <c r="E10" s="26"/>
      <c r="F10" s="19">
        <v>30</v>
      </c>
      <c r="G10" s="20">
        <v>6.78</v>
      </c>
      <c r="H10" s="21">
        <v>6.27</v>
      </c>
      <c r="I10" s="22"/>
      <c r="J10" s="19">
        <v>84</v>
      </c>
      <c r="K10" s="16"/>
      <c r="L10" s="24"/>
      <c r="M10" s="21"/>
      <c r="N10" s="21"/>
      <c r="O10" s="22"/>
      <c r="P10" s="24">
        <v>3.6</v>
      </c>
      <c r="Q10" s="21"/>
      <c r="R10" s="21"/>
      <c r="S10" s="25"/>
    </row>
    <row r="11" spans="2:19" ht="18.75" x14ac:dyDescent="0.3">
      <c r="B11">
        <v>376</v>
      </c>
      <c r="C11" s="10" t="s">
        <v>181</v>
      </c>
      <c r="D11" s="11"/>
      <c r="E11" s="26"/>
      <c r="F11" s="19">
        <v>200</v>
      </c>
      <c r="G11" s="20">
        <v>0.4</v>
      </c>
      <c r="H11" s="21">
        <v>0.27</v>
      </c>
      <c r="I11" s="22">
        <v>0.27</v>
      </c>
      <c r="J11" s="19">
        <v>72.8</v>
      </c>
      <c r="K11" s="23"/>
      <c r="L11" s="17">
        <v>0.01</v>
      </c>
      <c r="M11" s="14">
        <v>100</v>
      </c>
      <c r="N11" s="14"/>
      <c r="O11" s="15"/>
      <c r="P11" s="17">
        <v>7.73</v>
      </c>
      <c r="Q11" s="14">
        <v>2.13</v>
      </c>
      <c r="R11" s="14">
        <v>2.67</v>
      </c>
      <c r="S11" s="18">
        <v>0.53</v>
      </c>
    </row>
    <row r="12" spans="2:19" ht="18.75" x14ac:dyDescent="0.25">
      <c r="C12" s="105" t="s">
        <v>1</v>
      </c>
      <c r="D12" s="106"/>
      <c r="E12" s="106"/>
      <c r="F12" s="41">
        <v>40</v>
      </c>
      <c r="G12" s="42">
        <v>3.16</v>
      </c>
      <c r="H12" s="43">
        <v>0.4</v>
      </c>
      <c r="I12" s="44">
        <v>19.32</v>
      </c>
      <c r="J12" s="41">
        <v>93.52</v>
      </c>
      <c r="K12" s="102"/>
      <c r="L12" s="103">
        <v>0.04</v>
      </c>
      <c r="M12" s="100"/>
      <c r="N12" s="100"/>
      <c r="O12" s="101">
        <v>0.52</v>
      </c>
      <c r="P12" s="103">
        <v>9.1999999999999993</v>
      </c>
      <c r="Q12" s="100">
        <v>34.799999999999997</v>
      </c>
      <c r="R12" s="100">
        <v>13.2</v>
      </c>
      <c r="S12" s="104">
        <v>0.44</v>
      </c>
    </row>
    <row r="13" spans="2:19" ht="19.7" thickBot="1" x14ac:dyDescent="0.3">
      <c r="C13" s="38"/>
      <c r="D13" s="39"/>
      <c r="E13" s="40"/>
      <c r="F13" s="41"/>
      <c r="G13" s="42"/>
      <c r="H13" s="43"/>
      <c r="I13" s="44"/>
      <c r="J13" s="41"/>
      <c r="K13" s="102"/>
      <c r="L13" s="45"/>
      <c r="M13" s="43"/>
      <c r="N13" s="43"/>
      <c r="O13" s="44"/>
      <c r="P13" s="45"/>
      <c r="Q13" s="43"/>
      <c r="R13" s="43"/>
      <c r="S13" s="46"/>
    </row>
    <row r="14" spans="2:19" ht="19.5" thickBot="1" x14ac:dyDescent="0.3">
      <c r="C14" s="107"/>
      <c r="D14" s="108"/>
      <c r="E14" s="108" t="s">
        <v>29</v>
      </c>
      <c r="F14" s="109"/>
      <c r="G14" s="110">
        <f>SUM(G8:G13)</f>
        <v>21.98</v>
      </c>
      <c r="H14" s="110">
        <f>SUM(H8:H13)</f>
        <v>24.419999999999998</v>
      </c>
      <c r="I14" s="110">
        <f>I8+I9+I11+I12</f>
        <v>97.990000000000009</v>
      </c>
      <c r="J14" s="111">
        <v>587.70000000000005</v>
      </c>
      <c r="K14" s="112">
        <v>0.25</v>
      </c>
      <c r="L14" s="113">
        <f t="shared" ref="L14:S14" si="0">SUM(L8:L13)</f>
        <v>0.20200000000000001</v>
      </c>
      <c r="M14" s="114">
        <f t="shared" si="0"/>
        <v>100.3</v>
      </c>
      <c r="N14" s="114">
        <f t="shared" si="0"/>
        <v>5.26</v>
      </c>
      <c r="O14" s="114">
        <f t="shared" si="0"/>
        <v>3.5850000000000004</v>
      </c>
      <c r="P14" s="113">
        <f t="shared" si="0"/>
        <v>71.77000000000001</v>
      </c>
      <c r="Q14" s="114">
        <f t="shared" si="0"/>
        <v>230.02999999999997</v>
      </c>
      <c r="R14" s="114">
        <f t="shared" si="0"/>
        <v>53.620000000000005</v>
      </c>
      <c r="S14" s="115">
        <f t="shared" si="0"/>
        <v>3.8400000000000003</v>
      </c>
    </row>
    <row r="15" spans="2:19" ht="19.5" thickBot="1" x14ac:dyDescent="0.3">
      <c r="C15" s="87" t="s">
        <v>6</v>
      </c>
      <c r="D15" s="127"/>
      <c r="E15" s="89"/>
      <c r="F15" s="90"/>
      <c r="G15" s="5"/>
      <c r="H15" s="5"/>
      <c r="I15" s="5"/>
      <c r="J15" s="90"/>
      <c r="K15" s="128"/>
      <c r="L15" s="129"/>
      <c r="M15" s="5"/>
      <c r="N15" s="5"/>
      <c r="O15" s="5"/>
      <c r="P15" s="129"/>
      <c r="Q15" s="5"/>
      <c r="R15" s="5"/>
      <c r="S15" s="130"/>
    </row>
    <row r="16" spans="2:19" ht="18.75" x14ac:dyDescent="0.25">
      <c r="B16">
        <v>50</v>
      </c>
      <c r="C16" s="95" t="s">
        <v>14</v>
      </c>
      <c r="D16" s="96"/>
      <c r="E16" s="97"/>
      <c r="F16" s="98">
        <v>100</v>
      </c>
      <c r="G16" s="99">
        <v>4.9400000000000004</v>
      </c>
      <c r="H16" s="100">
        <v>9.5</v>
      </c>
      <c r="I16" s="101">
        <v>7.94</v>
      </c>
      <c r="J16" s="98">
        <v>137.02000000000001</v>
      </c>
      <c r="K16" s="72"/>
      <c r="L16" s="103">
        <v>0.02</v>
      </c>
      <c r="M16" s="100">
        <v>7.32</v>
      </c>
      <c r="N16" s="100">
        <v>39</v>
      </c>
      <c r="O16" s="101">
        <v>2.36</v>
      </c>
      <c r="P16" s="103">
        <v>168.45</v>
      </c>
      <c r="Q16" s="100">
        <v>120.4</v>
      </c>
      <c r="R16" s="100">
        <v>26.4</v>
      </c>
      <c r="S16" s="104">
        <v>1.53</v>
      </c>
    </row>
    <row r="17" spans="2:19" ht="18.75" x14ac:dyDescent="0.3">
      <c r="B17">
        <v>99</v>
      </c>
      <c r="C17" s="2" t="s">
        <v>54</v>
      </c>
      <c r="D17" s="1"/>
      <c r="E17" s="9"/>
      <c r="F17" s="12">
        <v>250</v>
      </c>
      <c r="G17" s="13">
        <v>2.2799999999999998</v>
      </c>
      <c r="H17" s="14">
        <v>2.33</v>
      </c>
      <c r="I17" s="15">
        <v>11.25</v>
      </c>
      <c r="J17" s="12">
        <v>90.03</v>
      </c>
      <c r="K17" s="23"/>
      <c r="L17" s="17">
        <v>0.04</v>
      </c>
      <c r="M17" s="14">
        <v>10.63</v>
      </c>
      <c r="N17" s="14"/>
      <c r="O17" s="15">
        <v>2.4300000000000002</v>
      </c>
      <c r="P17" s="17">
        <v>43.25</v>
      </c>
      <c r="Q17" s="14">
        <v>188.25</v>
      </c>
      <c r="R17" s="14">
        <v>27.5</v>
      </c>
      <c r="S17" s="18">
        <v>0.83</v>
      </c>
    </row>
    <row r="18" spans="2:19" ht="18.75" x14ac:dyDescent="0.25">
      <c r="B18">
        <v>295</v>
      </c>
      <c r="C18" s="38" t="s">
        <v>77</v>
      </c>
      <c r="D18" s="39"/>
      <c r="E18" s="40"/>
      <c r="F18" s="41">
        <v>100</v>
      </c>
      <c r="G18" s="42">
        <v>5.36</v>
      </c>
      <c r="H18" s="43">
        <v>5.83</v>
      </c>
      <c r="I18" s="44">
        <v>36.409999999999997</v>
      </c>
      <c r="J18" s="41">
        <v>213.5</v>
      </c>
      <c r="K18" s="72"/>
      <c r="L18" s="45">
        <v>7.4999999999999997E-2</v>
      </c>
      <c r="M18" s="43">
        <v>0.2</v>
      </c>
      <c r="N18" s="43">
        <v>20</v>
      </c>
      <c r="O18" s="44">
        <v>0.375</v>
      </c>
      <c r="P18" s="45">
        <v>156.49</v>
      </c>
      <c r="Q18" s="43">
        <v>267.49</v>
      </c>
      <c r="R18" s="43">
        <v>26</v>
      </c>
      <c r="S18" s="46">
        <v>2.2000000000000002</v>
      </c>
    </row>
    <row r="19" spans="2:19" ht="18.75" x14ac:dyDescent="0.25">
      <c r="B19">
        <v>310</v>
      </c>
      <c r="C19" s="38" t="s">
        <v>4</v>
      </c>
      <c r="D19" s="39"/>
      <c r="E19" s="40"/>
      <c r="F19" s="41">
        <v>210</v>
      </c>
      <c r="G19" s="42">
        <v>4.2</v>
      </c>
      <c r="H19" s="43">
        <v>0.84</v>
      </c>
      <c r="I19" s="44">
        <v>33.18</v>
      </c>
      <c r="J19" s="41">
        <v>158.6</v>
      </c>
      <c r="K19" s="72"/>
      <c r="L19" s="45">
        <v>0.2</v>
      </c>
      <c r="M19" s="43">
        <v>29</v>
      </c>
      <c r="N19" s="43"/>
      <c r="O19" s="44">
        <v>0.2</v>
      </c>
      <c r="P19" s="45">
        <v>24</v>
      </c>
      <c r="Q19" s="43">
        <v>108</v>
      </c>
      <c r="R19" s="43">
        <v>44</v>
      </c>
      <c r="S19" s="46">
        <v>1.6</v>
      </c>
    </row>
    <row r="20" spans="2:19" ht="18.75" x14ac:dyDescent="0.25">
      <c r="B20">
        <v>389</v>
      </c>
      <c r="C20" s="38" t="s">
        <v>3</v>
      </c>
      <c r="D20" s="39"/>
      <c r="E20" s="40"/>
      <c r="F20" s="41">
        <v>200</v>
      </c>
      <c r="G20" s="42">
        <v>1</v>
      </c>
      <c r="H20" s="43"/>
      <c r="I20" s="44">
        <v>20.2</v>
      </c>
      <c r="J20" s="41">
        <v>84.8</v>
      </c>
      <c r="K20" s="72"/>
      <c r="L20" s="45">
        <v>2.1999999999999999E-2</v>
      </c>
      <c r="M20" s="43">
        <v>4</v>
      </c>
      <c r="N20" s="43"/>
      <c r="O20" s="44"/>
      <c r="P20" s="45">
        <v>14</v>
      </c>
      <c r="Q20" s="43">
        <v>14</v>
      </c>
      <c r="R20" s="43">
        <v>8</v>
      </c>
      <c r="S20" s="46">
        <v>2.8</v>
      </c>
    </row>
    <row r="21" spans="2:19" ht="18.75" x14ac:dyDescent="0.25">
      <c r="C21" s="38" t="s">
        <v>1</v>
      </c>
      <c r="D21" s="39"/>
      <c r="E21" s="41"/>
      <c r="F21" s="41">
        <v>40</v>
      </c>
      <c r="G21" s="42">
        <v>2.2400000000000002</v>
      </c>
      <c r="H21" s="43">
        <v>0.44</v>
      </c>
      <c r="I21" s="44">
        <v>19.760000000000002</v>
      </c>
      <c r="J21" s="41">
        <v>91.96</v>
      </c>
      <c r="K21" s="72"/>
      <c r="L21" s="45">
        <v>0.04</v>
      </c>
      <c r="M21" s="43"/>
      <c r="N21" s="43"/>
      <c r="O21" s="44">
        <v>0.36</v>
      </c>
      <c r="P21" s="45">
        <v>9.1999999999999993</v>
      </c>
      <c r="Q21" s="43">
        <v>42.4</v>
      </c>
      <c r="R21" s="43">
        <v>10</v>
      </c>
      <c r="S21" s="46">
        <v>1.24</v>
      </c>
    </row>
    <row r="22" spans="2:19" ht="18.75" x14ac:dyDescent="0.25">
      <c r="C22" s="38" t="s">
        <v>46</v>
      </c>
      <c r="D22" s="39"/>
      <c r="E22" s="41"/>
      <c r="F22" s="41">
        <v>20</v>
      </c>
      <c r="G22" s="42">
        <v>1.58</v>
      </c>
      <c r="H22" s="43">
        <v>0.2</v>
      </c>
      <c r="I22" s="44">
        <v>9.66</v>
      </c>
      <c r="J22" s="41">
        <v>46.76</v>
      </c>
      <c r="K22" s="102"/>
      <c r="L22" s="103">
        <v>0.02</v>
      </c>
      <c r="M22" s="100"/>
      <c r="N22" s="100"/>
      <c r="O22" s="101">
        <v>0.26</v>
      </c>
      <c r="P22" s="103">
        <v>4.5999999999999996</v>
      </c>
      <c r="Q22" s="100">
        <v>17.399999999999999</v>
      </c>
      <c r="R22" s="100">
        <v>6.6</v>
      </c>
      <c r="S22" s="104">
        <v>0.22</v>
      </c>
    </row>
    <row r="23" spans="2:19" ht="19.7" thickBot="1" x14ac:dyDescent="0.3">
      <c r="C23" s="38"/>
      <c r="D23" s="131"/>
      <c r="E23" s="40"/>
      <c r="F23" s="41"/>
      <c r="G23" s="42"/>
      <c r="H23" s="43"/>
      <c r="I23" s="44"/>
      <c r="J23" s="41"/>
      <c r="K23" s="72"/>
      <c r="L23" s="45"/>
      <c r="M23" s="43"/>
      <c r="N23" s="43"/>
      <c r="O23" s="44"/>
      <c r="P23" s="45"/>
      <c r="Q23" s="43"/>
      <c r="R23" s="43"/>
      <c r="S23" s="46"/>
    </row>
    <row r="24" spans="2:19" ht="19.5" thickBot="1" x14ac:dyDescent="0.3">
      <c r="C24" s="116"/>
      <c r="D24" s="117"/>
      <c r="E24" s="117" t="s">
        <v>29</v>
      </c>
      <c r="F24" s="118"/>
      <c r="G24" s="114">
        <f>SUM(G16:G23)</f>
        <v>21.6</v>
      </c>
      <c r="H24" s="114">
        <f>SUM(H16:H23)</f>
        <v>19.14</v>
      </c>
      <c r="I24" s="114">
        <f>I22+I21+I20+I19+I18+I17+I16</f>
        <v>138.4</v>
      </c>
      <c r="J24" s="119">
        <f>SUM(J16:J23)</f>
        <v>822.67</v>
      </c>
      <c r="K24" s="112">
        <v>0.35</v>
      </c>
      <c r="L24" s="113">
        <f t="shared" ref="L24:S24" si="1">SUM(L16:L23)</f>
        <v>0.41700000000000004</v>
      </c>
      <c r="M24" s="114">
        <f t="shared" si="1"/>
        <v>51.150000000000006</v>
      </c>
      <c r="N24" s="114">
        <f t="shared" si="1"/>
        <v>59</v>
      </c>
      <c r="O24" s="114">
        <f t="shared" si="1"/>
        <v>5.9850000000000003</v>
      </c>
      <c r="P24" s="113">
        <f t="shared" si="1"/>
        <v>419.99</v>
      </c>
      <c r="Q24" s="114">
        <f t="shared" si="1"/>
        <v>757.93999999999994</v>
      </c>
      <c r="R24" s="114">
        <f t="shared" si="1"/>
        <v>148.5</v>
      </c>
      <c r="S24" s="115">
        <f t="shared" si="1"/>
        <v>10.420000000000002</v>
      </c>
    </row>
    <row r="25" spans="2:19" ht="19.5" thickBot="1" x14ac:dyDescent="0.3">
      <c r="C25" s="69" t="s">
        <v>7</v>
      </c>
      <c r="D25" s="127"/>
      <c r="E25" s="89"/>
      <c r="F25" s="132"/>
      <c r="G25" s="133"/>
      <c r="H25" s="133"/>
      <c r="I25" s="133"/>
      <c r="J25" s="132"/>
      <c r="K25" s="72"/>
      <c r="L25" s="134"/>
      <c r="M25" s="133"/>
      <c r="N25" s="133"/>
      <c r="O25" s="133"/>
      <c r="P25" s="134"/>
      <c r="Q25" s="133"/>
      <c r="R25" s="133"/>
      <c r="S25" s="135"/>
    </row>
    <row r="26" spans="2:19" ht="18.75" x14ac:dyDescent="0.25">
      <c r="B26">
        <v>413</v>
      </c>
      <c r="C26" s="136" t="s">
        <v>82</v>
      </c>
      <c r="D26" s="97"/>
      <c r="E26" s="106"/>
      <c r="F26" s="98">
        <v>120</v>
      </c>
      <c r="G26" s="99">
        <v>13.29</v>
      </c>
      <c r="H26" s="100">
        <v>14.6</v>
      </c>
      <c r="I26" s="101">
        <v>37.29</v>
      </c>
      <c r="J26" s="98">
        <v>312.60000000000002</v>
      </c>
      <c r="K26" s="72"/>
      <c r="L26" s="103">
        <v>0.13</v>
      </c>
      <c r="M26" s="100">
        <v>3.12</v>
      </c>
      <c r="N26" s="100">
        <v>56.49</v>
      </c>
      <c r="O26" s="101">
        <v>531.48</v>
      </c>
      <c r="P26" s="103">
        <v>150.22999999999999</v>
      </c>
      <c r="Q26" s="100">
        <v>138.66999999999999</v>
      </c>
      <c r="R26" s="100">
        <v>31.69</v>
      </c>
      <c r="S26" s="104">
        <v>1.49</v>
      </c>
    </row>
    <row r="27" spans="2:19" ht="18.75" x14ac:dyDescent="0.3">
      <c r="B27">
        <v>357</v>
      </c>
      <c r="C27" s="38" t="s">
        <v>125</v>
      </c>
      <c r="D27" s="9"/>
      <c r="E27" s="8"/>
      <c r="F27" s="19">
        <v>200</v>
      </c>
      <c r="G27" s="20">
        <v>0.53</v>
      </c>
      <c r="H27" s="21"/>
      <c r="I27" s="22">
        <v>9.4700000000000006</v>
      </c>
      <c r="J27" s="19">
        <v>40</v>
      </c>
      <c r="K27" s="16"/>
      <c r="L27" s="17"/>
      <c r="M27" s="14">
        <v>0.27</v>
      </c>
      <c r="N27" s="14"/>
      <c r="O27" s="15"/>
      <c r="P27" s="17">
        <v>13.6</v>
      </c>
      <c r="Q27" s="14">
        <v>22.13</v>
      </c>
      <c r="R27" s="14">
        <v>11.73</v>
      </c>
      <c r="S27" s="18">
        <v>2.13</v>
      </c>
    </row>
    <row r="28" spans="2:19" ht="19.7" thickBot="1" x14ac:dyDescent="0.4">
      <c r="C28" s="2"/>
      <c r="D28" s="9"/>
      <c r="E28" s="26"/>
      <c r="F28" s="19"/>
      <c r="G28" s="20"/>
      <c r="H28" s="21"/>
      <c r="I28" s="22"/>
      <c r="J28" s="19"/>
      <c r="K28" s="16"/>
      <c r="L28" s="17"/>
      <c r="M28" s="14"/>
      <c r="N28" s="14"/>
      <c r="O28" s="15"/>
      <c r="P28" s="17"/>
      <c r="Q28" s="14"/>
      <c r="R28" s="14"/>
      <c r="S28" s="18"/>
    </row>
    <row r="29" spans="2:19" ht="19.5" thickBot="1" x14ac:dyDescent="0.3">
      <c r="C29" s="31"/>
      <c r="D29" s="32"/>
      <c r="E29" s="31" t="s">
        <v>29</v>
      </c>
      <c r="F29" s="33"/>
      <c r="G29" s="34">
        <f>SUM(G26:G28)</f>
        <v>13.819999999999999</v>
      </c>
      <c r="H29" s="34">
        <f>SUM(H26:H28)</f>
        <v>14.6</v>
      </c>
      <c r="I29" s="34">
        <f>SUM(I26:I28)</f>
        <v>46.76</v>
      </c>
      <c r="J29" s="33">
        <f>SUM(J26:J28)</f>
        <v>352.6</v>
      </c>
      <c r="K29" s="49">
        <v>0.13</v>
      </c>
      <c r="L29" s="36">
        <f t="shared" ref="L29:S29" si="2">SUM(L26:L28)</f>
        <v>0.13</v>
      </c>
      <c r="M29" s="47">
        <f t="shared" si="2"/>
        <v>3.39</v>
      </c>
      <c r="N29" s="47">
        <f t="shared" si="2"/>
        <v>56.49</v>
      </c>
      <c r="O29" s="37">
        <f>O26+O27</f>
        <v>531.48</v>
      </c>
      <c r="P29" s="36">
        <f t="shared" si="2"/>
        <v>163.82999999999998</v>
      </c>
      <c r="Q29" s="47">
        <f t="shared" si="2"/>
        <v>160.79999999999998</v>
      </c>
      <c r="R29" s="47">
        <f t="shared" si="2"/>
        <v>43.42</v>
      </c>
      <c r="S29" s="48">
        <f t="shared" si="2"/>
        <v>3.62</v>
      </c>
    </row>
    <row r="30" spans="2:19" ht="19.7" thickBot="1" x14ac:dyDescent="0.3">
      <c r="C30" s="31"/>
      <c r="D30" s="32"/>
      <c r="E30" s="32"/>
      <c r="F30" s="33"/>
      <c r="G30" s="34"/>
      <c r="H30" s="34"/>
      <c r="I30" s="34"/>
      <c r="J30" s="33"/>
      <c r="K30" s="35"/>
      <c r="L30" s="138"/>
      <c r="M30" s="139"/>
      <c r="N30" s="139"/>
      <c r="O30" s="37"/>
      <c r="P30" s="140"/>
      <c r="Q30" s="139"/>
      <c r="R30" s="139"/>
      <c r="S30" s="141"/>
    </row>
    <row r="31" spans="2:19" ht="19.5" thickBot="1" x14ac:dyDescent="0.3">
      <c r="C31" s="54"/>
      <c r="D31" s="55"/>
      <c r="E31" s="70" t="s">
        <v>52</v>
      </c>
      <c r="F31" s="120"/>
      <c r="G31" s="70">
        <f>G14+G24+G29</f>
        <v>57.4</v>
      </c>
      <c r="H31" s="70">
        <f>H14+H24+H29</f>
        <v>58.160000000000004</v>
      </c>
      <c r="I31" s="121">
        <f>I29+I24+I14</f>
        <v>283.14999999999998</v>
      </c>
      <c r="J31" s="122" t="s">
        <v>31</v>
      </c>
      <c r="K31" s="123" t="s">
        <v>32</v>
      </c>
      <c r="L31" s="124">
        <f t="shared" ref="L31:S31" si="3">L14+L24+L29</f>
        <v>0.749</v>
      </c>
      <c r="M31" s="125">
        <f t="shared" si="3"/>
        <v>154.83999999999997</v>
      </c>
      <c r="N31" s="125">
        <f t="shared" si="3"/>
        <v>120.75</v>
      </c>
      <c r="O31" s="125">
        <f t="shared" si="3"/>
        <v>541.05000000000007</v>
      </c>
      <c r="P31" s="125">
        <f t="shared" si="3"/>
        <v>655.58999999999992</v>
      </c>
      <c r="Q31" s="125">
        <f t="shared" si="3"/>
        <v>1148.77</v>
      </c>
      <c r="R31" s="125">
        <f t="shared" si="3"/>
        <v>245.54000000000002</v>
      </c>
      <c r="S31" s="126">
        <f t="shared" si="3"/>
        <v>17.880000000000003</v>
      </c>
    </row>
    <row r="32" spans="2:19" ht="19.7" thickBot="1" x14ac:dyDescent="0.3">
      <c r="C32" s="142"/>
      <c r="D32" s="143"/>
      <c r="E32" s="143"/>
      <c r="F32" s="144"/>
      <c r="G32" s="145"/>
      <c r="H32" s="145"/>
      <c r="I32" s="145"/>
      <c r="J32" s="225">
        <f>J14+J24+J29</f>
        <v>1762.9699999999998</v>
      </c>
      <c r="K32" s="147">
        <f>K14+K24+K29</f>
        <v>0.73</v>
      </c>
      <c r="L32" s="148"/>
      <c r="M32" s="149"/>
      <c r="N32" s="149"/>
      <c r="O32" s="149"/>
      <c r="P32" s="149"/>
      <c r="Q32" s="149"/>
      <c r="R32" s="149"/>
      <c r="S32" s="150"/>
    </row>
    <row r="33" spans="2:19" thickBot="1" x14ac:dyDescent="0.3">
      <c r="C33" s="151"/>
      <c r="D33" s="152"/>
      <c r="E33" s="152"/>
      <c r="F33" s="153"/>
      <c r="G33" s="154"/>
      <c r="H33" s="154"/>
      <c r="I33" s="154"/>
      <c r="J33" s="155"/>
      <c r="K33" s="155"/>
      <c r="L33" s="156"/>
      <c r="M33" s="154"/>
      <c r="N33" s="154"/>
      <c r="O33" s="154"/>
      <c r="P33" s="156"/>
      <c r="Q33" s="154"/>
      <c r="R33" s="154"/>
      <c r="S33" s="157"/>
    </row>
    <row r="34" spans="2:19" ht="15.75" thickBot="1" x14ac:dyDescent="0.3">
      <c r="C34" s="54" t="s">
        <v>151</v>
      </c>
      <c r="D34" s="55"/>
      <c r="E34" s="55"/>
      <c r="F34" s="6"/>
      <c r="G34" s="56"/>
      <c r="H34" s="56"/>
      <c r="I34" s="56"/>
      <c r="J34" s="57"/>
      <c r="K34" s="57"/>
      <c r="L34" s="58"/>
      <c r="M34" s="56"/>
      <c r="N34" s="56"/>
      <c r="O34" s="56"/>
      <c r="P34" s="58"/>
      <c r="Q34" s="56"/>
      <c r="R34" s="56"/>
      <c r="S34" s="56"/>
    </row>
    <row r="35" spans="2:19" ht="19.5" thickBot="1" x14ac:dyDescent="0.3">
      <c r="C35" s="175" t="str">
        <f>C4</f>
        <v>День       :  8</v>
      </c>
      <c r="D35" s="60"/>
      <c r="E35" s="60"/>
      <c r="F35" s="158" t="s">
        <v>21</v>
      </c>
      <c r="G35" s="159"/>
      <c r="H35" s="160" t="s">
        <v>26</v>
      </c>
      <c r="I35" s="143"/>
      <c r="J35" s="161" t="s">
        <v>27</v>
      </c>
      <c r="K35" s="161"/>
      <c r="L35" s="142"/>
      <c r="M35" s="143" t="s">
        <v>34</v>
      </c>
      <c r="N35" s="143"/>
      <c r="O35" s="143"/>
      <c r="P35" s="162" t="s">
        <v>33</v>
      </c>
      <c r="Q35" s="143"/>
      <c r="R35" s="143"/>
      <c r="S35" s="143"/>
    </row>
    <row r="36" spans="2:19" ht="19.5" thickBot="1" x14ac:dyDescent="0.3">
      <c r="C36" s="69" t="s">
        <v>49</v>
      </c>
      <c r="D36" s="70"/>
      <c r="E36" s="71"/>
      <c r="F36" s="163" t="s">
        <v>22</v>
      </c>
      <c r="G36" s="59" t="s">
        <v>23</v>
      </c>
      <c r="H36" s="57" t="s">
        <v>24</v>
      </c>
      <c r="I36" s="58" t="s">
        <v>25</v>
      </c>
      <c r="J36" s="163" t="s">
        <v>28</v>
      </c>
      <c r="K36" s="164"/>
      <c r="L36" s="165" t="s">
        <v>43</v>
      </c>
      <c r="M36" s="166" t="s">
        <v>37</v>
      </c>
      <c r="N36" s="166" t="s">
        <v>38</v>
      </c>
      <c r="O36" s="166" t="s">
        <v>39</v>
      </c>
      <c r="P36" s="165" t="s">
        <v>35</v>
      </c>
      <c r="Q36" s="166" t="s">
        <v>36</v>
      </c>
      <c r="R36" s="166" t="s">
        <v>42</v>
      </c>
      <c r="S36" s="166" t="s">
        <v>41</v>
      </c>
    </row>
    <row r="37" spans="2:19" ht="19.7" thickBot="1" x14ac:dyDescent="0.3">
      <c r="C37" s="80"/>
      <c r="D37" s="80"/>
      <c r="E37" s="81"/>
      <c r="F37" s="82"/>
      <c r="G37" s="83"/>
      <c r="H37" s="83"/>
      <c r="I37" s="83"/>
      <c r="J37" s="84"/>
      <c r="K37" s="84"/>
      <c r="L37" s="85"/>
      <c r="M37" s="83"/>
      <c r="N37" s="83"/>
      <c r="O37" s="83"/>
      <c r="P37" s="85"/>
      <c r="Q37" s="83"/>
      <c r="R37" s="83"/>
      <c r="S37" s="83"/>
    </row>
    <row r="38" spans="2:19" ht="19.5" thickBot="1" x14ac:dyDescent="0.3">
      <c r="C38" s="87" t="s">
        <v>8</v>
      </c>
      <c r="D38" s="88"/>
      <c r="E38" s="89"/>
      <c r="F38" s="90"/>
      <c r="G38" s="91"/>
      <c r="H38" s="91"/>
      <c r="I38" s="91"/>
      <c r="J38" s="92"/>
      <c r="K38" s="92"/>
      <c r="L38" s="93"/>
      <c r="M38" s="91"/>
      <c r="N38" s="91"/>
      <c r="O38" s="91"/>
      <c r="P38" s="206"/>
      <c r="Q38" s="207"/>
      <c r="R38" s="207"/>
      <c r="S38" s="208"/>
    </row>
    <row r="39" spans="2:19" ht="18.75" x14ac:dyDescent="0.3">
      <c r="B39">
        <v>273</v>
      </c>
      <c r="C39" s="2" t="s">
        <v>61</v>
      </c>
      <c r="D39" s="1"/>
      <c r="E39" s="9"/>
      <c r="F39" s="12">
        <v>100</v>
      </c>
      <c r="G39" s="13">
        <v>7.3</v>
      </c>
      <c r="H39" s="14">
        <v>10.11</v>
      </c>
      <c r="I39" s="15">
        <v>58.48</v>
      </c>
      <c r="J39" s="12">
        <v>246.32</v>
      </c>
      <c r="K39" s="16"/>
      <c r="L39" s="17">
        <v>0.09</v>
      </c>
      <c r="M39" s="14">
        <v>0.3</v>
      </c>
      <c r="N39" s="14">
        <v>5.26</v>
      </c>
      <c r="O39" s="15">
        <v>1.046</v>
      </c>
      <c r="P39" s="17">
        <v>38.840000000000003</v>
      </c>
      <c r="Q39" s="14">
        <v>157.5</v>
      </c>
      <c r="R39" s="14">
        <v>30</v>
      </c>
      <c r="S39" s="18">
        <v>2.1</v>
      </c>
    </row>
    <row r="40" spans="2:19" ht="18.75" x14ac:dyDescent="0.3">
      <c r="B40">
        <v>309</v>
      </c>
      <c r="C40" s="2" t="s">
        <v>53</v>
      </c>
      <c r="D40" s="9"/>
      <c r="E40" s="8"/>
      <c r="F40" s="98">
        <v>180</v>
      </c>
      <c r="G40" s="99">
        <v>6.12</v>
      </c>
      <c r="H40" s="100">
        <v>9</v>
      </c>
      <c r="I40" s="101">
        <v>34.200000000000003</v>
      </c>
      <c r="J40" s="98">
        <v>242.28</v>
      </c>
      <c r="K40" s="72"/>
      <c r="L40" s="103">
        <v>7.1999999999999995E-2</v>
      </c>
      <c r="M40" s="100"/>
      <c r="N40" s="100"/>
      <c r="O40" s="101">
        <v>2.34</v>
      </c>
      <c r="P40" s="103">
        <v>93.4</v>
      </c>
      <c r="Q40" s="100">
        <v>179.11</v>
      </c>
      <c r="R40" s="100">
        <v>9</v>
      </c>
      <c r="S40" s="104">
        <v>0.9</v>
      </c>
    </row>
    <row r="41" spans="2:19" s="233" customFormat="1" ht="18.75" x14ac:dyDescent="0.3">
      <c r="B41" s="231">
        <v>16</v>
      </c>
      <c r="C41" s="38" t="s">
        <v>122</v>
      </c>
      <c r="D41" s="9"/>
      <c r="E41" s="26"/>
      <c r="F41" s="19">
        <v>30</v>
      </c>
      <c r="G41" s="20">
        <v>6.78</v>
      </c>
      <c r="H41" s="21">
        <v>6.27</v>
      </c>
      <c r="I41" s="22"/>
      <c r="J41" s="19">
        <v>84</v>
      </c>
      <c r="K41" s="16"/>
      <c r="L41" s="24"/>
      <c r="M41" s="21"/>
      <c r="N41" s="21"/>
      <c r="O41" s="22"/>
      <c r="P41" s="24">
        <v>3.6</v>
      </c>
      <c r="Q41" s="21"/>
      <c r="R41" s="21"/>
      <c r="S41" s="25"/>
    </row>
    <row r="42" spans="2:19" ht="18.75" x14ac:dyDescent="0.3">
      <c r="B42" s="234">
        <v>376</v>
      </c>
      <c r="C42" s="10" t="s">
        <v>181</v>
      </c>
      <c r="D42" s="11"/>
      <c r="E42" s="26"/>
      <c r="F42" s="19">
        <v>200</v>
      </c>
      <c r="G42" s="20">
        <v>0.4</v>
      </c>
      <c r="H42" s="21">
        <v>0.27</v>
      </c>
      <c r="I42" s="22">
        <v>0.27</v>
      </c>
      <c r="J42" s="19">
        <v>72.8</v>
      </c>
      <c r="K42" s="23"/>
      <c r="L42" s="17">
        <v>0.01</v>
      </c>
      <c r="M42" s="14">
        <v>100</v>
      </c>
      <c r="N42" s="14"/>
      <c r="O42" s="15"/>
      <c r="P42" s="17">
        <v>7.73</v>
      </c>
      <c r="Q42" s="14">
        <v>2.13</v>
      </c>
      <c r="R42" s="14">
        <v>2.67</v>
      </c>
      <c r="S42" s="18">
        <v>0.53</v>
      </c>
    </row>
    <row r="43" spans="2:19" ht="18.75" x14ac:dyDescent="0.3">
      <c r="C43" s="2" t="s">
        <v>1</v>
      </c>
      <c r="D43" s="9"/>
      <c r="E43" s="26"/>
      <c r="F43" s="19">
        <v>50</v>
      </c>
      <c r="G43" s="20">
        <v>3.95</v>
      </c>
      <c r="H43" s="21">
        <v>0.5</v>
      </c>
      <c r="I43" s="22">
        <v>24.15</v>
      </c>
      <c r="J43" s="19">
        <v>116.9</v>
      </c>
      <c r="K43" s="16"/>
      <c r="L43" s="24">
        <v>0.05</v>
      </c>
      <c r="M43" s="21"/>
      <c r="N43" s="21"/>
      <c r="O43" s="22">
        <v>0.65</v>
      </c>
      <c r="P43" s="24">
        <v>11.5</v>
      </c>
      <c r="Q43" s="21">
        <v>43.5</v>
      </c>
      <c r="R43" s="21">
        <v>16.5</v>
      </c>
      <c r="S43" s="25">
        <v>0.55000000000000004</v>
      </c>
    </row>
    <row r="44" spans="2:19" ht="19.5" thickBot="1" x14ac:dyDescent="0.3">
      <c r="C44" s="38"/>
      <c r="D44" s="39"/>
      <c r="E44" s="40"/>
      <c r="F44" s="41"/>
      <c r="G44" s="42"/>
      <c r="H44" s="43"/>
      <c r="I44" s="44"/>
      <c r="J44" s="41"/>
      <c r="K44" s="102"/>
      <c r="L44" s="45"/>
      <c r="M44" s="43"/>
      <c r="N44" s="43"/>
      <c r="O44" s="44"/>
      <c r="P44" s="45"/>
      <c r="Q44" s="43"/>
      <c r="R44" s="43"/>
      <c r="S44" s="46"/>
    </row>
    <row r="45" spans="2:19" ht="19.5" thickBot="1" x14ac:dyDescent="0.3">
      <c r="C45" s="107"/>
      <c r="D45" s="108"/>
      <c r="E45" s="108" t="s">
        <v>29</v>
      </c>
      <c r="F45" s="109"/>
      <c r="G45" s="110">
        <f>SUM(G39:G44)</f>
        <v>24.549999999999997</v>
      </c>
      <c r="H45" s="110">
        <f>SUM(H39:H44)</f>
        <v>26.15</v>
      </c>
      <c r="I45" s="110">
        <f>SUM(I39:I44)</f>
        <v>117.1</v>
      </c>
      <c r="J45" s="111">
        <v>678.3</v>
      </c>
      <c r="K45" s="112">
        <v>0.25</v>
      </c>
      <c r="L45" s="113">
        <f>SUM(L39:L44)</f>
        <v>0.22199999999999998</v>
      </c>
      <c r="M45" s="114">
        <f>SUM(M39:M44)</f>
        <v>100.3</v>
      </c>
      <c r="N45" s="114">
        <f>SUM(N39:N44)</f>
        <v>5.26</v>
      </c>
      <c r="O45" s="114">
        <f>SUM(O39:O44)</f>
        <v>4.0360000000000005</v>
      </c>
      <c r="P45" s="113">
        <f>SUM(P39:P44)</f>
        <v>155.07</v>
      </c>
      <c r="Q45" s="114">
        <f>SUM(Q39:Q44)</f>
        <v>382.24</v>
      </c>
      <c r="R45" s="114">
        <f>SUM(R39:R44)</f>
        <v>58.17</v>
      </c>
      <c r="S45" s="115">
        <f>SUM(S39:S44)</f>
        <v>4.08</v>
      </c>
    </row>
    <row r="46" spans="2:19" ht="19.5" thickBot="1" x14ac:dyDescent="0.3">
      <c r="C46" s="87" t="s">
        <v>6</v>
      </c>
      <c r="D46" s="127"/>
      <c r="E46" s="89"/>
      <c r="F46" s="90"/>
      <c r="G46" s="5"/>
      <c r="H46" s="5"/>
      <c r="I46" s="5"/>
      <c r="J46" s="90"/>
      <c r="K46" s="128"/>
      <c r="L46" s="129"/>
      <c r="M46" s="5"/>
      <c r="N46" s="5"/>
      <c r="O46" s="5"/>
      <c r="P46" s="129"/>
      <c r="Q46" s="5"/>
      <c r="R46" s="5"/>
      <c r="S46" s="130"/>
    </row>
    <row r="47" spans="2:19" ht="18.75" x14ac:dyDescent="0.25">
      <c r="B47">
        <v>50</v>
      </c>
      <c r="C47" s="95" t="s">
        <v>14</v>
      </c>
      <c r="D47" s="96"/>
      <c r="E47" s="97"/>
      <c r="F47" s="98">
        <v>100</v>
      </c>
      <c r="G47" s="99">
        <v>4.9400000000000004</v>
      </c>
      <c r="H47" s="100">
        <v>9.5</v>
      </c>
      <c r="I47" s="101">
        <v>7.94</v>
      </c>
      <c r="J47" s="98">
        <v>137.02000000000001</v>
      </c>
      <c r="K47" s="72"/>
      <c r="L47" s="103">
        <v>0.02</v>
      </c>
      <c r="M47" s="100">
        <v>7.32</v>
      </c>
      <c r="N47" s="100">
        <v>39</v>
      </c>
      <c r="O47" s="101">
        <v>2.36</v>
      </c>
      <c r="P47" s="103">
        <v>168.45</v>
      </c>
      <c r="Q47" s="100">
        <v>120.4</v>
      </c>
      <c r="R47" s="100">
        <v>26.4</v>
      </c>
      <c r="S47" s="104">
        <v>1.53</v>
      </c>
    </row>
    <row r="48" spans="2:19" ht="18.75" x14ac:dyDescent="0.3">
      <c r="B48">
        <v>99</v>
      </c>
      <c r="C48" s="2" t="s">
        <v>54</v>
      </c>
      <c r="D48" s="1"/>
      <c r="E48" s="9"/>
      <c r="F48" s="12">
        <v>250</v>
      </c>
      <c r="G48" s="13">
        <v>2.2799999999999998</v>
      </c>
      <c r="H48" s="14">
        <v>2.33</v>
      </c>
      <c r="I48" s="15">
        <v>11.25</v>
      </c>
      <c r="J48" s="12">
        <v>90.03</v>
      </c>
      <c r="K48" s="23"/>
      <c r="L48" s="17">
        <v>0.04</v>
      </c>
      <c r="M48" s="14">
        <v>10.63</v>
      </c>
      <c r="N48" s="14"/>
      <c r="O48" s="15">
        <v>2.4300000000000002</v>
      </c>
      <c r="P48" s="17">
        <v>43.25</v>
      </c>
      <c r="Q48" s="14">
        <v>188.25</v>
      </c>
      <c r="R48" s="14">
        <v>27.5</v>
      </c>
      <c r="S48" s="18">
        <v>0.83</v>
      </c>
    </row>
    <row r="49" spans="2:20" ht="18.75" x14ac:dyDescent="0.25">
      <c r="B49">
        <v>295</v>
      </c>
      <c r="C49" s="38" t="s">
        <v>77</v>
      </c>
      <c r="D49" s="39"/>
      <c r="E49" s="40"/>
      <c r="F49" s="41">
        <v>120</v>
      </c>
      <c r="G49" s="42">
        <v>6.5</v>
      </c>
      <c r="H49" s="43">
        <v>9.58</v>
      </c>
      <c r="I49" s="44">
        <v>26.4</v>
      </c>
      <c r="J49" s="41">
        <v>256.2</v>
      </c>
      <c r="K49" s="72"/>
      <c r="L49" s="45">
        <v>0.09</v>
      </c>
      <c r="M49" s="43">
        <v>0.24</v>
      </c>
      <c r="N49" s="43">
        <v>24</v>
      </c>
      <c r="O49" s="44">
        <v>0.45</v>
      </c>
      <c r="P49" s="45">
        <v>131.56</v>
      </c>
      <c r="Q49" s="43">
        <v>229.68</v>
      </c>
      <c r="R49" s="43">
        <v>31.2</v>
      </c>
      <c r="S49" s="46">
        <v>2.64</v>
      </c>
    </row>
    <row r="50" spans="2:20" ht="18.75" x14ac:dyDescent="0.25">
      <c r="B50">
        <v>310</v>
      </c>
      <c r="C50" s="38" t="s">
        <v>4</v>
      </c>
      <c r="D50" s="39"/>
      <c r="E50" s="40"/>
      <c r="F50" s="41">
        <v>230</v>
      </c>
      <c r="G50" s="42">
        <v>4.5999999999999996</v>
      </c>
      <c r="H50" s="43">
        <v>0.94</v>
      </c>
      <c r="I50" s="44">
        <v>36.32</v>
      </c>
      <c r="J50" s="41">
        <v>173.5</v>
      </c>
      <c r="K50" s="72"/>
      <c r="L50" s="45">
        <v>0.21</v>
      </c>
      <c r="M50" s="43">
        <v>31.75</v>
      </c>
      <c r="N50" s="43"/>
      <c r="O50" s="44">
        <v>0.54</v>
      </c>
      <c r="P50" s="45">
        <v>26.25</v>
      </c>
      <c r="Q50" s="43">
        <v>118.25</v>
      </c>
      <c r="R50" s="43">
        <v>48.18</v>
      </c>
      <c r="S50" s="46">
        <v>1.74</v>
      </c>
    </row>
    <row r="51" spans="2:20" ht="18.75" x14ac:dyDescent="0.25">
      <c r="B51">
        <v>389</v>
      </c>
      <c r="C51" s="38" t="s">
        <v>3</v>
      </c>
      <c r="D51" s="39"/>
      <c r="E51" s="40"/>
      <c r="F51" s="41">
        <v>200</v>
      </c>
      <c r="G51" s="42">
        <v>1</v>
      </c>
      <c r="H51" s="43"/>
      <c r="I51" s="44">
        <v>20.2</v>
      </c>
      <c r="J51" s="41">
        <v>84.8</v>
      </c>
      <c r="K51" s="72"/>
      <c r="L51" s="45">
        <v>2.1999999999999999E-2</v>
      </c>
      <c r="M51" s="43">
        <v>4</v>
      </c>
      <c r="N51" s="43"/>
      <c r="O51" s="44"/>
      <c r="P51" s="45">
        <v>14</v>
      </c>
      <c r="Q51" s="43">
        <v>14</v>
      </c>
      <c r="R51" s="43">
        <v>8</v>
      </c>
      <c r="S51" s="46">
        <v>2.8</v>
      </c>
    </row>
    <row r="52" spans="2:20" ht="18.75" x14ac:dyDescent="0.3">
      <c r="C52" s="10" t="s">
        <v>46</v>
      </c>
      <c r="D52" s="11"/>
      <c r="E52" s="26"/>
      <c r="F52" s="19">
        <v>60</v>
      </c>
      <c r="G52" s="20">
        <v>3.36</v>
      </c>
      <c r="H52" s="21">
        <v>0.66</v>
      </c>
      <c r="I52" s="22">
        <v>29.64</v>
      </c>
      <c r="J52" s="19">
        <v>137.94</v>
      </c>
      <c r="K52" s="23"/>
      <c r="L52" s="17">
        <v>7.0000000000000007E-2</v>
      </c>
      <c r="M52" s="14"/>
      <c r="N52" s="14"/>
      <c r="O52" s="15">
        <v>0.54</v>
      </c>
      <c r="P52" s="17">
        <v>13.8</v>
      </c>
      <c r="Q52" s="14">
        <v>63.6</v>
      </c>
      <c r="R52" s="14">
        <v>15</v>
      </c>
      <c r="S52" s="15">
        <v>1.86</v>
      </c>
    </row>
    <row r="53" spans="2:20" ht="18.75" x14ac:dyDescent="0.3">
      <c r="C53" s="10" t="s">
        <v>1</v>
      </c>
      <c r="D53" s="11"/>
      <c r="E53" s="26"/>
      <c r="F53" s="19">
        <v>30</v>
      </c>
      <c r="G53" s="20">
        <v>2.37</v>
      </c>
      <c r="H53" s="21">
        <v>0.3</v>
      </c>
      <c r="I53" s="22">
        <v>14.49</v>
      </c>
      <c r="J53" s="19">
        <v>70.14</v>
      </c>
      <c r="K53" s="23"/>
      <c r="L53" s="24">
        <v>0.03</v>
      </c>
      <c r="M53" s="21"/>
      <c r="N53" s="21"/>
      <c r="O53" s="22">
        <v>0.39</v>
      </c>
      <c r="P53" s="24">
        <v>6.9</v>
      </c>
      <c r="Q53" s="21">
        <v>26.1</v>
      </c>
      <c r="R53" s="21">
        <v>9.9</v>
      </c>
      <c r="S53" s="22">
        <v>0.33</v>
      </c>
    </row>
    <row r="54" spans="2:20" ht="19.5" thickBot="1" x14ac:dyDescent="0.3">
      <c r="C54" s="38"/>
      <c r="D54" s="39"/>
      <c r="E54" s="40"/>
      <c r="F54" s="41"/>
      <c r="G54" s="42"/>
      <c r="H54" s="43"/>
      <c r="I54" s="44"/>
      <c r="J54" s="41"/>
      <c r="K54" s="102"/>
      <c r="L54" s="103"/>
      <c r="M54" s="100"/>
      <c r="N54" s="100"/>
      <c r="O54" s="101"/>
      <c r="P54" s="103"/>
      <c r="Q54" s="100"/>
      <c r="R54" s="100"/>
      <c r="S54" s="104"/>
    </row>
    <row r="55" spans="2:20" ht="19.5" thickBot="1" x14ac:dyDescent="0.3">
      <c r="C55" s="167"/>
      <c r="D55" s="168"/>
      <c r="E55" s="108" t="s">
        <v>29</v>
      </c>
      <c r="F55" s="118"/>
      <c r="G55" s="114">
        <f>SUM(G47:G54)</f>
        <v>25.05</v>
      </c>
      <c r="H55" s="114">
        <f>SUM(H47:H54)</f>
        <v>23.310000000000002</v>
      </c>
      <c r="I55" s="114">
        <f>SUM(I47:I54)</f>
        <v>146.24</v>
      </c>
      <c r="J55" s="119">
        <f>SUM(J47:J54)</f>
        <v>949.63</v>
      </c>
      <c r="K55" s="198">
        <v>0.35</v>
      </c>
      <c r="L55" s="113">
        <f t="shared" ref="L55:S55" si="4">SUM(L47:L54)</f>
        <v>0.48199999999999998</v>
      </c>
      <c r="M55" s="114">
        <f t="shared" si="4"/>
        <v>53.94</v>
      </c>
      <c r="N55" s="114">
        <f t="shared" si="4"/>
        <v>63</v>
      </c>
      <c r="O55" s="114">
        <f t="shared" si="4"/>
        <v>6.71</v>
      </c>
      <c r="P55" s="113">
        <f t="shared" si="4"/>
        <v>404.21</v>
      </c>
      <c r="Q55" s="114">
        <f t="shared" si="4"/>
        <v>760.28</v>
      </c>
      <c r="R55" s="114">
        <f t="shared" si="4"/>
        <v>166.18</v>
      </c>
      <c r="S55" s="115">
        <f t="shared" si="4"/>
        <v>11.729999999999999</v>
      </c>
    </row>
    <row r="56" spans="2:20" ht="19.5" thickBot="1" x14ac:dyDescent="0.3">
      <c r="C56" s="169"/>
      <c r="D56" s="89"/>
      <c r="E56" s="89"/>
      <c r="F56" s="90"/>
      <c r="G56" s="166"/>
      <c r="H56" s="166"/>
      <c r="I56" s="166"/>
      <c r="J56" s="128"/>
      <c r="K56" s="137"/>
      <c r="L56" s="165"/>
      <c r="M56" s="166"/>
      <c r="N56" s="166"/>
      <c r="O56" s="166"/>
      <c r="P56" s="165"/>
      <c r="Q56" s="166"/>
      <c r="R56" s="166"/>
      <c r="S56" s="166"/>
    </row>
    <row r="57" spans="2:20" ht="19.5" thickBot="1" x14ac:dyDescent="0.3">
      <c r="C57" s="69" t="s">
        <v>7</v>
      </c>
      <c r="D57" s="69"/>
      <c r="E57" s="89"/>
      <c r="F57" s="132"/>
      <c r="G57" s="133"/>
      <c r="H57" s="133"/>
      <c r="I57" s="133"/>
      <c r="J57" s="132"/>
      <c r="K57" s="72"/>
      <c r="L57" s="134"/>
      <c r="M57" s="133"/>
      <c r="N57" s="133"/>
      <c r="O57" s="133"/>
      <c r="P57" s="134"/>
      <c r="Q57" s="133"/>
      <c r="R57" s="133"/>
      <c r="S57" s="133"/>
    </row>
    <row r="58" spans="2:20" ht="18.75" x14ac:dyDescent="0.25">
      <c r="B58">
        <v>413</v>
      </c>
      <c r="C58" s="136" t="s">
        <v>82</v>
      </c>
      <c r="D58" s="191"/>
      <c r="E58" s="106"/>
      <c r="F58" s="98">
        <v>125</v>
      </c>
      <c r="G58" s="99">
        <v>13.84</v>
      </c>
      <c r="H58" s="100">
        <v>16.760000000000002</v>
      </c>
      <c r="I58" s="101">
        <v>38.799999999999997</v>
      </c>
      <c r="J58" s="98">
        <v>326</v>
      </c>
      <c r="K58" s="72"/>
      <c r="L58" s="103">
        <v>0.13700000000000001</v>
      </c>
      <c r="M58" s="100">
        <v>3.25</v>
      </c>
      <c r="N58" s="100">
        <v>58.8</v>
      </c>
      <c r="O58" s="101">
        <v>620.05999999999995</v>
      </c>
      <c r="P58" s="103">
        <v>144.44</v>
      </c>
      <c r="Q58" s="100">
        <v>136.97999999999999</v>
      </c>
      <c r="R58" s="100">
        <v>33</v>
      </c>
      <c r="S58" s="104">
        <v>1.51</v>
      </c>
    </row>
    <row r="59" spans="2:20" ht="18.75" x14ac:dyDescent="0.3">
      <c r="B59" s="234">
        <v>357</v>
      </c>
      <c r="C59" s="38" t="s">
        <v>125</v>
      </c>
      <c r="D59" s="9"/>
      <c r="E59" s="8"/>
      <c r="F59" s="12">
        <v>200</v>
      </c>
      <c r="G59" s="13">
        <v>1.52</v>
      </c>
      <c r="H59" s="14">
        <v>1.35</v>
      </c>
      <c r="I59" s="15">
        <v>15.9</v>
      </c>
      <c r="J59" s="12">
        <v>81</v>
      </c>
      <c r="K59" s="23"/>
      <c r="L59" s="17">
        <v>0.04</v>
      </c>
      <c r="M59" s="14">
        <v>1.33</v>
      </c>
      <c r="N59" s="14">
        <v>10</v>
      </c>
      <c r="O59" s="15">
        <v>5</v>
      </c>
      <c r="P59" s="17">
        <v>126.6</v>
      </c>
      <c r="Q59" s="14">
        <v>92.8</v>
      </c>
      <c r="R59" s="14">
        <v>15.4</v>
      </c>
      <c r="S59" s="18">
        <v>0.41</v>
      </c>
    </row>
    <row r="60" spans="2:20" ht="19.5" thickBot="1" x14ac:dyDescent="0.35">
      <c r="C60" s="2"/>
      <c r="D60" s="9"/>
      <c r="E60" s="26"/>
      <c r="F60" s="19"/>
      <c r="G60" s="20"/>
      <c r="H60" s="21"/>
      <c r="I60" s="22"/>
      <c r="J60" s="19"/>
      <c r="K60" s="16"/>
      <c r="L60" s="17"/>
      <c r="M60" s="14"/>
      <c r="N60" s="14"/>
      <c r="O60" s="15"/>
      <c r="P60" s="17"/>
      <c r="Q60" s="14"/>
      <c r="R60" s="14"/>
      <c r="S60" s="18"/>
    </row>
    <row r="61" spans="2:20" ht="19.5" thickBot="1" x14ac:dyDescent="0.3">
      <c r="C61" s="31"/>
      <c r="D61" s="32"/>
      <c r="E61" s="31" t="s">
        <v>29</v>
      </c>
      <c r="F61" s="33"/>
      <c r="G61" s="34">
        <f>SUM(G58:G60)</f>
        <v>15.36</v>
      </c>
      <c r="H61" s="34">
        <f>SUM(H58:H60)</f>
        <v>18.110000000000003</v>
      </c>
      <c r="I61" s="34">
        <f>SUM(I58:I60)</f>
        <v>54.699999999999996</v>
      </c>
      <c r="J61" s="33">
        <f>SUM(J58:J60)</f>
        <v>407</v>
      </c>
      <c r="K61" s="49">
        <v>0.15</v>
      </c>
      <c r="L61" s="36">
        <f t="shared" ref="L61:S61" si="5">SUM(L58:L60)</f>
        <v>0.17700000000000002</v>
      </c>
      <c r="M61" s="139">
        <f t="shared" si="5"/>
        <v>4.58</v>
      </c>
      <c r="N61" s="139">
        <f t="shared" si="5"/>
        <v>68.8</v>
      </c>
      <c r="O61" s="37">
        <f t="shared" si="5"/>
        <v>625.05999999999995</v>
      </c>
      <c r="P61" s="170">
        <f t="shared" si="5"/>
        <v>271.03999999999996</v>
      </c>
      <c r="Q61" s="139">
        <f t="shared" si="5"/>
        <v>229.77999999999997</v>
      </c>
      <c r="R61" s="139">
        <f t="shared" si="5"/>
        <v>48.4</v>
      </c>
      <c r="S61" s="171">
        <f t="shared" si="5"/>
        <v>1.92</v>
      </c>
    </row>
    <row r="62" spans="2:20" ht="19.5" thickBot="1" x14ac:dyDescent="0.3">
      <c r="C62" s="31"/>
      <c r="D62" s="32"/>
      <c r="E62" s="32"/>
      <c r="F62" s="33"/>
      <c r="G62" s="34"/>
      <c r="H62" s="34"/>
      <c r="I62" s="34"/>
      <c r="J62" s="33"/>
      <c r="K62" s="35"/>
      <c r="L62" s="138"/>
      <c r="M62" s="139"/>
      <c r="N62" s="139"/>
      <c r="O62" s="37"/>
      <c r="P62" s="140"/>
      <c r="Q62" s="139"/>
      <c r="R62" s="139"/>
      <c r="S62" s="171"/>
    </row>
    <row r="63" spans="2:20" ht="19.5" thickBot="1" x14ac:dyDescent="0.3">
      <c r="C63" s="203"/>
      <c r="D63" s="71"/>
      <c r="E63" s="71" t="s">
        <v>52</v>
      </c>
      <c r="F63" s="120"/>
      <c r="G63" s="70">
        <f>G45+G55+G61</f>
        <v>64.959999999999994</v>
      </c>
      <c r="H63" s="70">
        <f>H61+H55+H45</f>
        <v>67.569999999999993</v>
      </c>
      <c r="I63" s="121">
        <f>I45+I55+I61</f>
        <v>318.04000000000002</v>
      </c>
      <c r="J63" s="122" t="s">
        <v>31</v>
      </c>
      <c r="K63" s="172" t="s">
        <v>32</v>
      </c>
      <c r="L63" s="200">
        <f t="shared" ref="L63:S63" si="6">L45+L55+L61</f>
        <v>0.88100000000000001</v>
      </c>
      <c r="M63" s="204">
        <f t="shared" si="6"/>
        <v>158.82000000000002</v>
      </c>
      <c r="N63" s="204">
        <f t="shared" si="6"/>
        <v>137.06</v>
      </c>
      <c r="O63" s="204">
        <f t="shared" si="6"/>
        <v>635.80599999999993</v>
      </c>
      <c r="P63" s="204">
        <f t="shared" si="6"/>
        <v>830.31999999999994</v>
      </c>
      <c r="Q63" s="204">
        <f t="shared" si="6"/>
        <v>1372.3</v>
      </c>
      <c r="R63" s="204">
        <f t="shared" si="6"/>
        <v>272.75</v>
      </c>
      <c r="S63" s="205">
        <f t="shared" si="6"/>
        <v>17.729999999999997</v>
      </c>
    </row>
    <row r="64" spans="2:20" ht="19.5" thickBot="1" x14ac:dyDescent="0.3">
      <c r="C64" s="142"/>
      <c r="D64" s="143"/>
      <c r="E64" s="143"/>
      <c r="F64" s="144"/>
      <c r="G64" s="145"/>
      <c r="H64" s="145"/>
      <c r="I64" s="145"/>
      <c r="J64" s="225">
        <f>J45+J55+J61</f>
        <v>2034.9299999999998</v>
      </c>
      <c r="K64" s="199">
        <f>K45+K55+K61</f>
        <v>0.75</v>
      </c>
      <c r="L64" s="173"/>
      <c r="M64" s="149"/>
      <c r="N64" s="149"/>
      <c r="O64" s="149"/>
      <c r="P64" s="149"/>
      <c r="Q64" s="149"/>
      <c r="R64" s="149"/>
      <c r="S64" s="174"/>
      <c r="T64" s="222"/>
    </row>
  </sheetData>
  <pageMargins left="0.7" right="0.7" top="0.75" bottom="0.75" header="0.3" footer="0.3"/>
  <pageSetup paperSize="9" scale="41" orientation="landscape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2:T63"/>
  <sheetViews>
    <sheetView showWhiteSpace="0" topLeftCell="A28" zoomScale="75" zoomScaleNormal="75" workbookViewId="0">
      <selection activeCell="K48" sqref="K48"/>
    </sheetView>
  </sheetViews>
  <sheetFormatPr defaultRowHeight="15" x14ac:dyDescent="0.25"/>
  <cols>
    <col min="5" max="5" width="35.42578125" customWidth="1"/>
    <col min="6" max="6" width="13.7109375" customWidth="1"/>
    <col min="9" max="9" width="10.28515625" customWidth="1"/>
    <col min="10" max="10" width="10.5703125" bestFit="1" customWidth="1"/>
    <col min="11" max="11" width="13.5703125" customWidth="1"/>
    <col min="16" max="16" width="11.28515625" customWidth="1"/>
    <col min="17" max="17" width="10.85546875" customWidth="1"/>
  </cols>
  <sheetData>
    <row r="2" spans="2:19" thickBot="1" x14ac:dyDescent="0.3"/>
    <row r="3" spans="2:19" ht="15.75" thickBot="1" x14ac:dyDescent="0.3">
      <c r="C3" s="54" t="s">
        <v>150</v>
      </c>
      <c r="D3" s="55"/>
      <c r="E3" s="55"/>
      <c r="F3" s="6"/>
      <c r="G3" s="56"/>
      <c r="H3" s="56"/>
      <c r="I3" s="56"/>
      <c r="J3" s="57"/>
      <c r="K3" s="57"/>
      <c r="L3" s="58"/>
      <c r="M3" s="56"/>
      <c r="N3" s="56"/>
      <c r="O3" s="56"/>
      <c r="P3" s="58"/>
      <c r="Q3" s="56"/>
      <c r="R3" s="56"/>
      <c r="S3" s="59"/>
    </row>
    <row r="4" spans="2:19" ht="19.5" thickBot="1" x14ac:dyDescent="0.3">
      <c r="C4" s="175" t="s">
        <v>73</v>
      </c>
      <c r="D4" s="60"/>
      <c r="E4" s="60"/>
      <c r="F4" s="61" t="s">
        <v>21</v>
      </c>
      <c r="G4" s="62"/>
      <c r="H4" s="63" t="s">
        <v>26</v>
      </c>
      <c r="I4" s="64"/>
      <c r="J4" s="65" t="s">
        <v>27</v>
      </c>
      <c r="K4" s="65"/>
      <c r="L4" s="66"/>
      <c r="M4" s="64" t="s">
        <v>34</v>
      </c>
      <c r="N4" s="64"/>
      <c r="O4" s="64"/>
      <c r="P4" s="67" t="s">
        <v>33</v>
      </c>
      <c r="Q4" s="64"/>
      <c r="R4" s="64"/>
      <c r="S4" s="68"/>
    </row>
    <row r="5" spans="2:19" ht="19.5" thickBot="1" x14ac:dyDescent="0.3">
      <c r="C5" s="69" t="s">
        <v>51</v>
      </c>
      <c r="D5" s="70"/>
      <c r="E5" s="71"/>
      <c r="F5" s="72" t="s">
        <v>22</v>
      </c>
      <c r="G5" s="73" t="s">
        <v>23</v>
      </c>
      <c r="H5" s="74" t="s">
        <v>24</v>
      </c>
      <c r="I5" s="75" t="s">
        <v>25</v>
      </c>
      <c r="J5" s="72" t="s">
        <v>28</v>
      </c>
      <c r="K5" s="76"/>
      <c r="L5" s="77" t="s">
        <v>43</v>
      </c>
      <c r="M5" s="78" t="s">
        <v>37</v>
      </c>
      <c r="N5" s="78" t="s">
        <v>38</v>
      </c>
      <c r="O5" s="78" t="s">
        <v>39</v>
      </c>
      <c r="P5" s="77" t="s">
        <v>35</v>
      </c>
      <c r="Q5" s="78" t="s">
        <v>36</v>
      </c>
      <c r="R5" s="78" t="s">
        <v>42</v>
      </c>
      <c r="S5" s="79" t="s">
        <v>41</v>
      </c>
    </row>
    <row r="6" spans="2:19" ht="19.7" thickBot="1" x14ac:dyDescent="0.3">
      <c r="C6" s="80"/>
      <c r="D6" s="80"/>
      <c r="E6" s="81"/>
      <c r="F6" s="82"/>
      <c r="G6" s="83"/>
      <c r="H6" s="83"/>
      <c r="I6" s="83"/>
      <c r="J6" s="84"/>
      <c r="K6" s="84"/>
      <c r="L6" s="85"/>
      <c r="M6" s="83"/>
      <c r="N6" s="83"/>
      <c r="O6" s="83"/>
      <c r="P6" s="85"/>
      <c r="Q6" s="83"/>
      <c r="R6" s="83"/>
      <c r="S6" s="86"/>
    </row>
    <row r="7" spans="2:19" ht="19.5" thickBot="1" x14ac:dyDescent="0.3">
      <c r="C7" s="87" t="s">
        <v>8</v>
      </c>
      <c r="D7" s="88"/>
      <c r="E7" s="89"/>
      <c r="F7" s="90"/>
      <c r="G7" s="91"/>
      <c r="H7" s="91"/>
      <c r="I7" s="91"/>
      <c r="J7" s="92"/>
      <c r="K7" s="92"/>
      <c r="L7" s="93"/>
      <c r="M7" s="91"/>
      <c r="N7" s="91"/>
      <c r="O7" s="91"/>
      <c r="P7" s="93"/>
      <c r="Q7" s="91"/>
      <c r="R7" s="91"/>
      <c r="S7" s="94"/>
    </row>
    <row r="8" spans="2:19" ht="18.75" x14ac:dyDescent="0.25">
      <c r="B8">
        <v>204</v>
      </c>
      <c r="C8" s="95" t="s">
        <v>97</v>
      </c>
      <c r="D8" s="96"/>
      <c r="E8" s="97"/>
      <c r="F8" s="98">
        <v>150</v>
      </c>
      <c r="G8" s="99">
        <v>7.77</v>
      </c>
      <c r="H8" s="100">
        <v>21.94</v>
      </c>
      <c r="I8" s="101">
        <v>15.58</v>
      </c>
      <c r="J8" s="98">
        <v>250</v>
      </c>
      <c r="K8" s="102"/>
      <c r="L8" s="103">
        <v>0.03</v>
      </c>
      <c r="M8" s="100">
        <v>0.10199999999999999</v>
      </c>
      <c r="N8" s="100">
        <v>54</v>
      </c>
      <c r="O8" s="101">
        <v>60.07</v>
      </c>
      <c r="P8" s="103">
        <v>138.33000000000001</v>
      </c>
      <c r="Q8" s="100">
        <v>94.72</v>
      </c>
      <c r="R8" s="100">
        <v>9.52</v>
      </c>
      <c r="S8" s="104">
        <v>0.56999999999999995</v>
      </c>
    </row>
    <row r="9" spans="2:19" ht="18.75" x14ac:dyDescent="0.3">
      <c r="C9" s="2" t="s">
        <v>98</v>
      </c>
      <c r="D9" s="9"/>
      <c r="E9" s="8"/>
      <c r="F9" s="12">
        <v>50</v>
      </c>
      <c r="G9" s="13">
        <v>7.5</v>
      </c>
      <c r="H9" s="14">
        <v>4</v>
      </c>
      <c r="I9" s="15">
        <v>5.75</v>
      </c>
      <c r="J9" s="12">
        <v>89</v>
      </c>
      <c r="K9" s="23"/>
      <c r="L9" s="17">
        <v>0.02</v>
      </c>
      <c r="M9" s="14">
        <v>0.25</v>
      </c>
      <c r="N9" s="14">
        <v>20</v>
      </c>
      <c r="O9" s="15"/>
      <c r="P9" s="17">
        <v>74</v>
      </c>
      <c r="Q9" s="14">
        <v>99</v>
      </c>
      <c r="R9" s="14">
        <v>10.5</v>
      </c>
      <c r="S9" s="18">
        <v>0.2</v>
      </c>
    </row>
    <row r="10" spans="2:19" ht="18.75" x14ac:dyDescent="0.3">
      <c r="B10">
        <v>382</v>
      </c>
      <c r="C10" s="7" t="s">
        <v>19</v>
      </c>
      <c r="D10" s="8"/>
      <c r="E10" s="26"/>
      <c r="F10" s="19">
        <v>200</v>
      </c>
      <c r="G10" s="20">
        <v>3.6</v>
      </c>
      <c r="H10" s="21">
        <v>2.67</v>
      </c>
      <c r="I10" s="22">
        <v>29.2</v>
      </c>
      <c r="J10" s="19">
        <v>155.19999999999999</v>
      </c>
      <c r="K10" s="16"/>
      <c r="L10" s="17">
        <v>0.03</v>
      </c>
      <c r="M10" s="14">
        <v>1.47</v>
      </c>
      <c r="N10" s="14"/>
      <c r="O10" s="15"/>
      <c r="P10" s="17">
        <v>158.66999999999999</v>
      </c>
      <c r="Q10" s="14">
        <v>132</v>
      </c>
      <c r="R10" s="14">
        <v>29.33</v>
      </c>
      <c r="S10" s="18">
        <v>2.4</v>
      </c>
    </row>
    <row r="11" spans="2:19" ht="18.75" x14ac:dyDescent="0.25">
      <c r="C11" s="105" t="s">
        <v>1</v>
      </c>
      <c r="D11" s="106"/>
      <c r="E11" s="106"/>
      <c r="F11" s="41">
        <v>40</v>
      </c>
      <c r="G11" s="42">
        <v>3.16</v>
      </c>
      <c r="H11" s="43">
        <v>0.4</v>
      </c>
      <c r="I11" s="44">
        <v>19.32</v>
      </c>
      <c r="J11" s="41">
        <v>93.52</v>
      </c>
      <c r="K11" s="102"/>
      <c r="L11" s="103">
        <v>0.04</v>
      </c>
      <c r="M11" s="100"/>
      <c r="N11" s="100"/>
      <c r="O11" s="101">
        <v>0.52</v>
      </c>
      <c r="P11" s="103">
        <v>9.1999999999999993</v>
      </c>
      <c r="Q11" s="100">
        <v>34.799999999999997</v>
      </c>
      <c r="R11" s="100">
        <v>13.2</v>
      </c>
      <c r="S11" s="104">
        <v>0.44</v>
      </c>
    </row>
    <row r="12" spans="2:19" ht="19.7" thickBot="1" x14ac:dyDescent="0.3">
      <c r="C12" s="38"/>
      <c r="D12" s="39"/>
      <c r="E12" s="40"/>
      <c r="F12" s="41"/>
      <c r="G12" s="42"/>
      <c r="H12" s="43"/>
      <c r="I12" s="44"/>
      <c r="J12" s="41"/>
      <c r="K12" s="102"/>
      <c r="L12" s="45"/>
      <c r="M12" s="43"/>
      <c r="N12" s="43"/>
      <c r="O12" s="44"/>
      <c r="P12" s="45"/>
      <c r="Q12" s="43"/>
      <c r="R12" s="43"/>
      <c r="S12" s="46"/>
    </row>
    <row r="13" spans="2:19" ht="19.5" thickBot="1" x14ac:dyDescent="0.3">
      <c r="C13" s="107"/>
      <c r="D13" s="108"/>
      <c r="E13" s="108" t="s">
        <v>29</v>
      </c>
      <c r="F13" s="109"/>
      <c r="G13" s="110">
        <f>SUM(G8:G12)</f>
        <v>22.03</v>
      </c>
      <c r="H13" s="110">
        <f>SUM(H8:H12)</f>
        <v>29.009999999999998</v>
      </c>
      <c r="I13" s="110">
        <f>SUM(I8:I12)</f>
        <v>69.849999999999994</v>
      </c>
      <c r="J13" s="111">
        <f>SUM(J8:J12)</f>
        <v>587.72</v>
      </c>
      <c r="K13" s="112">
        <v>0.25</v>
      </c>
      <c r="L13" s="113">
        <f t="shared" ref="L13:S13" si="0">SUM(L8:L12)</f>
        <v>0.12</v>
      </c>
      <c r="M13" s="114">
        <f t="shared" si="0"/>
        <v>1.8220000000000001</v>
      </c>
      <c r="N13" s="114">
        <f t="shared" si="0"/>
        <v>74</v>
      </c>
      <c r="O13" s="114">
        <f t="shared" si="0"/>
        <v>60.59</v>
      </c>
      <c r="P13" s="113">
        <f t="shared" si="0"/>
        <v>380.2</v>
      </c>
      <c r="Q13" s="114">
        <f t="shared" si="0"/>
        <v>360.52000000000004</v>
      </c>
      <c r="R13" s="114">
        <f t="shared" si="0"/>
        <v>62.55</v>
      </c>
      <c r="S13" s="115">
        <f t="shared" si="0"/>
        <v>3.61</v>
      </c>
    </row>
    <row r="14" spans="2:19" ht="19.5" thickBot="1" x14ac:dyDescent="0.3">
      <c r="C14" s="87" t="s">
        <v>6</v>
      </c>
      <c r="D14" s="127"/>
      <c r="E14" s="89"/>
      <c r="F14" s="90"/>
      <c r="G14" s="5"/>
      <c r="H14" s="5"/>
      <c r="I14" s="5"/>
      <c r="J14" s="90"/>
      <c r="K14" s="128"/>
      <c r="L14" s="129"/>
      <c r="M14" s="5"/>
      <c r="N14" s="5"/>
      <c r="O14" s="5"/>
      <c r="P14" s="129"/>
      <c r="Q14" s="5"/>
      <c r="R14" s="5"/>
      <c r="S14" s="130"/>
    </row>
    <row r="15" spans="2:19" ht="18.75" x14ac:dyDescent="0.25">
      <c r="B15">
        <v>17</v>
      </c>
      <c r="C15" s="95" t="s">
        <v>106</v>
      </c>
      <c r="D15" s="96"/>
      <c r="E15" s="97"/>
      <c r="F15" s="98">
        <v>80</v>
      </c>
      <c r="G15" s="99">
        <v>2.08</v>
      </c>
      <c r="H15" s="100">
        <v>4</v>
      </c>
      <c r="I15" s="101">
        <v>2.48</v>
      </c>
      <c r="J15" s="98">
        <v>54.24</v>
      </c>
      <c r="K15" s="72"/>
      <c r="L15" s="103">
        <v>3.2000000000000001E-2</v>
      </c>
      <c r="M15" s="100">
        <v>12.72</v>
      </c>
      <c r="N15" s="100">
        <v>48</v>
      </c>
      <c r="O15" s="101">
        <v>0.32</v>
      </c>
      <c r="P15" s="103">
        <v>0.36</v>
      </c>
      <c r="Q15" s="100">
        <v>44</v>
      </c>
      <c r="R15" s="100">
        <v>12</v>
      </c>
      <c r="S15" s="104">
        <v>0.64</v>
      </c>
    </row>
    <row r="16" spans="2:19" ht="18.75" x14ac:dyDescent="0.3">
      <c r="B16">
        <v>119</v>
      </c>
      <c r="C16" s="2" t="s">
        <v>18</v>
      </c>
      <c r="D16" s="1"/>
      <c r="E16" s="9"/>
      <c r="F16" s="12">
        <v>200</v>
      </c>
      <c r="G16" s="13">
        <v>6</v>
      </c>
      <c r="H16" s="14">
        <v>2.6</v>
      </c>
      <c r="I16" s="15">
        <v>13.8</v>
      </c>
      <c r="J16" s="12">
        <v>103.8</v>
      </c>
      <c r="K16" s="23"/>
      <c r="L16" s="17">
        <v>0.12</v>
      </c>
      <c r="M16" s="14">
        <v>0.8</v>
      </c>
      <c r="N16" s="14"/>
      <c r="O16" s="15">
        <v>0.8</v>
      </c>
      <c r="P16" s="17">
        <v>66</v>
      </c>
      <c r="Q16" s="14">
        <v>262</v>
      </c>
      <c r="R16" s="14">
        <v>38</v>
      </c>
      <c r="S16" s="18">
        <v>1.8</v>
      </c>
    </row>
    <row r="17" spans="2:19" ht="18.75" x14ac:dyDescent="0.25">
      <c r="B17" s="232" t="s">
        <v>120</v>
      </c>
      <c r="C17" s="38" t="s">
        <v>111</v>
      </c>
      <c r="D17" s="39"/>
      <c r="E17" s="40"/>
      <c r="F17" s="41">
        <v>80</v>
      </c>
      <c r="G17" s="42">
        <v>6.63</v>
      </c>
      <c r="H17" s="43">
        <v>10.63</v>
      </c>
      <c r="I17" s="44">
        <v>12.91</v>
      </c>
      <c r="J17" s="41">
        <v>132.66999999999999</v>
      </c>
      <c r="K17" s="72"/>
      <c r="L17" s="45">
        <v>7.0000000000000007E-2</v>
      </c>
      <c r="M17" s="43">
        <v>3.73</v>
      </c>
      <c r="N17" s="43"/>
      <c r="O17" s="44">
        <v>0.47</v>
      </c>
      <c r="P17" s="45">
        <v>127.89</v>
      </c>
      <c r="Q17" s="43">
        <v>235.62</v>
      </c>
      <c r="R17" s="43">
        <v>14.07</v>
      </c>
      <c r="S17" s="46">
        <v>1.53</v>
      </c>
    </row>
    <row r="18" spans="2:19" ht="18.75" x14ac:dyDescent="0.25">
      <c r="B18">
        <v>242</v>
      </c>
      <c r="C18" s="38" t="s">
        <v>112</v>
      </c>
      <c r="D18" s="39"/>
      <c r="E18" s="40"/>
      <c r="F18" s="41">
        <v>150</v>
      </c>
      <c r="G18" s="42">
        <v>4.0599999999999996</v>
      </c>
      <c r="H18" s="43">
        <v>6.82</v>
      </c>
      <c r="I18" s="44">
        <v>18.8</v>
      </c>
      <c r="J18" s="41">
        <v>196.9</v>
      </c>
      <c r="K18" s="72"/>
      <c r="L18" s="45">
        <v>0.04</v>
      </c>
      <c r="M18" s="43"/>
      <c r="N18" s="43">
        <v>40</v>
      </c>
      <c r="O18" s="44">
        <v>30</v>
      </c>
      <c r="P18" s="45">
        <v>31.72</v>
      </c>
      <c r="Q18" s="43">
        <v>161.27000000000001</v>
      </c>
      <c r="R18" s="43">
        <v>21.1</v>
      </c>
      <c r="S18" s="46">
        <v>0.95</v>
      </c>
    </row>
    <row r="19" spans="2:19" ht="18.75" x14ac:dyDescent="0.3">
      <c r="B19">
        <v>349</v>
      </c>
      <c r="C19" s="2" t="s">
        <v>123</v>
      </c>
      <c r="D19" s="9"/>
      <c r="E19" s="8"/>
      <c r="F19" s="12">
        <v>200</v>
      </c>
      <c r="G19" s="13">
        <v>1.1599999999999999</v>
      </c>
      <c r="H19" s="14">
        <v>0.3</v>
      </c>
      <c r="I19" s="15">
        <v>34.26</v>
      </c>
      <c r="J19" s="12">
        <v>196.38</v>
      </c>
      <c r="K19" s="23"/>
      <c r="L19" s="17">
        <v>0.02</v>
      </c>
      <c r="M19" s="14">
        <v>0.8</v>
      </c>
      <c r="N19" s="14"/>
      <c r="O19" s="15">
        <v>0.2</v>
      </c>
      <c r="P19" s="17">
        <v>5.84</v>
      </c>
      <c r="Q19" s="14">
        <v>46</v>
      </c>
      <c r="R19" s="14">
        <v>33</v>
      </c>
      <c r="S19" s="18">
        <v>0.96</v>
      </c>
    </row>
    <row r="20" spans="2:19" ht="18.75" x14ac:dyDescent="0.25">
      <c r="C20" s="38" t="s">
        <v>1</v>
      </c>
      <c r="D20" s="39"/>
      <c r="E20" s="41"/>
      <c r="F20" s="41">
        <v>40</v>
      </c>
      <c r="G20" s="42">
        <v>2.2400000000000002</v>
      </c>
      <c r="H20" s="43">
        <v>0.44</v>
      </c>
      <c r="I20" s="44">
        <v>19.760000000000002</v>
      </c>
      <c r="J20" s="41">
        <v>91.96</v>
      </c>
      <c r="K20" s="72"/>
      <c r="L20" s="45">
        <v>0.04</v>
      </c>
      <c r="M20" s="43"/>
      <c r="N20" s="43"/>
      <c r="O20" s="44">
        <v>0.36</v>
      </c>
      <c r="P20" s="45">
        <v>9.1999999999999993</v>
      </c>
      <c r="Q20" s="43">
        <v>42.4</v>
      </c>
      <c r="R20" s="43">
        <v>10</v>
      </c>
      <c r="S20" s="46">
        <v>1.24</v>
      </c>
    </row>
    <row r="21" spans="2:19" ht="18.75" x14ac:dyDescent="0.25">
      <c r="C21" s="38" t="s">
        <v>46</v>
      </c>
      <c r="D21" s="39"/>
      <c r="E21" s="41"/>
      <c r="F21" s="41">
        <v>20</v>
      </c>
      <c r="G21" s="42">
        <v>1.58</v>
      </c>
      <c r="H21" s="43">
        <v>0.2</v>
      </c>
      <c r="I21" s="44">
        <v>9.66</v>
      </c>
      <c r="J21" s="41">
        <v>46.76</v>
      </c>
      <c r="K21" s="102"/>
      <c r="L21" s="103">
        <v>0.02</v>
      </c>
      <c r="M21" s="100"/>
      <c r="N21" s="100"/>
      <c r="O21" s="101">
        <v>0.26</v>
      </c>
      <c r="P21" s="103">
        <v>4.5999999999999996</v>
      </c>
      <c r="Q21" s="100">
        <v>17.399999999999999</v>
      </c>
      <c r="R21" s="100">
        <v>6.6</v>
      </c>
      <c r="S21" s="104">
        <v>0.22</v>
      </c>
    </row>
    <row r="22" spans="2:19" ht="19.7" thickBot="1" x14ac:dyDescent="0.3">
      <c r="C22" s="38"/>
      <c r="D22" s="131"/>
      <c r="E22" s="40"/>
      <c r="F22" s="41"/>
      <c r="G22" s="42"/>
      <c r="H22" s="43"/>
      <c r="I22" s="44"/>
      <c r="J22" s="41"/>
      <c r="K22" s="72"/>
      <c r="L22" s="45"/>
      <c r="M22" s="43"/>
      <c r="N22" s="43"/>
      <c r="O22" s="44"/>
      <c r="P22" s="45"/>
      <c r="Q22" s="43"/>
      <c r="R22" s="43"/>
      <c r="S22" s="46"/>
    </row>
    <row r="23" spans="2:19" ht="19.5" thickBot="1" x14ac:dyDescent="0.3">
      <c r="C23" s="116"/>
      <c r="D23" s="117"/>
      <c r="E23" s="117" t="s">
        <v>29</v>
      </c>
      <c r="F23" s="118"/>
      <c r="G23" s="114">
        <f>SUM(G15:G22)</f>
        <v>23.75</v>
      </c>
      <c r="H23" s="114">
        <f>SUM(H15:H22)</f>
        <v>24.990000000000002</v>
      </c>
      <c r="I23" s="114">
        <f>SUM(I15:I22)</f>
        <v>111.67</v>
      </c>
      <c r="J23" s="119">
        <f>SUM(J15:J22)</f>
        <v>822.71</v>
      </c>
      <c r="K23" s="112">
        <v>0.35</v>
      </c>
      <c r="L23" s="113">
        <f t="shared" ref="L23:S23" si="1">SUM(L15:L22)</f>
        <v>0.34200000000000003</v>
      </c>
      <c r="M23" s="114">
        <f t="shared" si="1"/>
        <v>18.05</v>
      </c>
      <c r="N23" s="114">
        <f t="shared" si="1"/>
        <v>88</v>
      </c>
      <c r="O23" s="114">
        <f t="shared" si="1"/>
        <v>32.409999999999997</v>
      </c>
      <c r="P23" s="113">
        <f t="shared" si="1"/>
        <v>245.60999999999999</v>
      </c>
      <c r="Q23" s="114">
        <f t="shared" si="1"/>
        <v>808.68999999999994</v>
      </c>
      <c r="R23" s="114">
        <f t="shared" si="1"/>
        <v>134.76999999999998</v>
      </c>
      <c r="S23" s="115">
        <f t="shared" si="1"/>
        <v>7.34</v>
      </c>
    </row>
    <row r="24" spans="2:19" ht="19.5" thickBot="1" x14ac:dyDescent="0.3">
      <c r="C24" s="69" t="s">
        <v>7</v>
      </c>
      <c r="D24" s="127"/>
      <c r="E24" s="89"/>
      <c r="F24" s="132"/>
      <c r="G24" s="133"/>
      <c r="H24" s="133"/>
      <c r="I24" s="133"/>
      <c r="J24" s="132"/>
      <c r="K24" s="72"/>
      <c r="L24" s="134"/>
      <c r="M24" s="133"/>
      <c r="N24" s="133"/>
      <c r="O24" s="133"/>
      <c r="P24" s="134"/>
      <c r="Q24" s="133"/>
      <c r="R24" s="133"/>
      <c r="S24" s="135"/>
    </row>
    <row r="25" spans="2:19" ht="18.75" x14ac:dyDescent="0.3">
      <c r="B25">
        <v>359</v>
      </c>
      <c r="C25" s="3" t="s">
        <v>133</v>
      </c>
      <c r="D25" s="9"/>
      <c r="E25" s="8"/>
      <c r="F25" s="41">
        <v>200</v>
      </c>
      <c r="G25" s="42">
        <v>1</v>
      </c>
      <c r="H25" s="43"/>
      <c r="I25" s="44">
        <v>20.2</v>
      </c>
      <c r="J25" s="41">
        <v>84.8</v>
      </c>
      <c r="K25" s="72"/>
      <c r="L25" s="45">
        <v>2.1999999999999999E-2</v>
      </c>
      <c r="M25" s="43">
        <v>4</v>
      </c>
      <c r="N25" s="43"/>
      <c r="O25" s="44"/>
      <c r="P25" s="45">
        <v>14</v>
      </c>
      <c r="Q25" s="43">
        <v>14</v>
      </c>
      <c r="R25" s="43">
        <v>8</v>
      </c>
      <c r="S25" s="46">
        <v>2.8</v>
      </c>
    </row>
    <row r="26" spans="2:19" ht="18.75" x14ac:dyDescent="0.3">
      <c r="B26">
        <v>420</v>
      </c>
      <c r="C26" s="2" t="s">
        <v>87</v>
      </c>
      <c r="D26" s="9"/>
      <c r="E26" s="8"/>
      <c r="F26" s="12">
        <v>100</v>
      </c>
      <c r="G26" s="13">
        <v>9.6</v>
      </c>
      <c r="H26" s="14">
        <v>13.84</v>
      </c>
      <c r="I26" s="15">
        <v>3.75</v>
      </c>
      <c r="J26" s="12">
        <v>267.8</v>
      </c>
      <c r="K26" s="23"/>
      <c r="L26" s="17">
        <v>0.14000000000000001</v>
      </c>
      <c r="M26" s="14"/>
      <c r="N26" s="14">
        <v>7.5</v>
      </c>
      <c r="O26" s="15">
        <v>1.62</v>
      </c>
      <c r="P26" s="17">
        <v>269.36</v>
      </c>
      <c r="Q26" s="14">
        <v>104.46</v>
      </c>
      <c r="R26" s="14">
        <v>24.19</v>
      </c>
      <c r="S26" s="18">
        <v>1.5</v>
      </c>
    </row>
    <row r="27" spans="2:19" ht="19.7" thickBot="1" x14ac:dyDescent="0.4">
      <c r="C27" s="2"/>
      <c r="D27" s="9"/>
      <c r="E27" s="26"/>
      <c r="F27" s="19"/>
      <c r="G27" s="20"/>
      <c r="H27" s="21"/>
      <c r="I27" s="22"/>
      <c r="J27" s="19"/>
      <c r="K27" s="16"/>
      <c r="L27" s="17"/>
      <c r="M27" s="14"/>
      <c r="N27" s="14"/>
      <c r="O27" s="15"/>
      <c r="P27" s="17"/>
      <c r="Q27" s="14"/>
      <c r="R27" s="14"/>
      <c r="S27" s="18"/>
    </row>
    <row r="28" spans="2:19" ht="19.5" thickBot="1" x14ac:dyDescent="0.3">
      <c r="C28" s="31"/>
      <c r="D28" s="32"/>
      <c r="E28" s="31" t="s">
        <v>29</v>
      </c>
      <c r="F28" s="33"/>
      <c r="G28" s="34">
        <f>SUM(G25:G27)</f>
        <v>10.6</v>
      </c>
      <c r="H28" s="34">
        <f>SUM(H25:H27)</f>
        <v>13.84</v>
      </c>
      <c r="I28" s="34">
        <f>SUM(I25:I27)</f>
        <v>23.95</v>
      </c>
      <c r="J28" s="33">
        <f>SUM(J25:J27)</f>
        <v>352.6</v>
      </c>
      <c r="K28" s="49">
        <v>0.15</v>
      </c>
      <c r="L28" s="36">
        <f t="shared" ref="L28:S28" si="2">SUM(L25:L27)</f>
        <v>0.16200000000000001</v>
      </c>
      <c r="M28" s="47">
        <f t="shared" si="2"/>
        <v>4</v>
      </c>
      <c r="N28" s="47">
        <f t="shared" si="2"/>
        <v>7.5</v>
      </c>
      <c r="O28" s="37">
        <f>O25+O26</f>
        <v>1.62</v>
      </c>
      <c r="P28" s="36">
        <f t="shared" si="2"/>
        <v>283.36</v>
      </c>
      <c r="Q28" s="47">
        <f t="shared" si="2"/>
        <v>118.46</v>
      </c>
      <c r="R28" s="47">
        <f t="shared" si="2"/>
        <v>32.19</v>
      </c>
      <c r="S28" s="48">
        <f t="shared" si="2"/>
        <v>4.3</v>
      </c>
    </row>
    <row r="29" spans="2:19" ht="19.7" thickBot="1" x14ac:dyDescent="0.3">
      <c r="C29" s="31"/>
      <c r="D29" s="32"/>
      <c r="E29" s="32"/>
      <c r="F29" s="33"/>
      <c r="G29" s="34"/>
      <c r="H29" s="34"/>
      <c r="I29" s="34"/>
      <c r="J29" s="33"/>
      <c r="K29" s="35"/>
      <c r="L29" s="138"/>
      <c r="M29" s="139"/>
      <c r="N29" s="139"/>
      <c r="O29" s="37"/>
      <c r="P29" s="140"/>
      <c r="Q29" s="139"/>
      <c r="R29" s="139"/>
      <c r="S29" s="141"/>
    </row>
    <row r="30" spans="2:19" ht="19.5" thickBot="1" x14ac:dyDescent="0.3">
      <c r="C30" s="54"/>
      <c r="D30" s="55"/>
      <c r="E30" s="70" t="s">
        <v>52</v>
      </c>
      <c r="F30" s="120"/>
      <c r="G30" s="70">
        <f>G13+G23+G28</f>
        <v>56.38</v>
      </c>
      <c r="H30" s="70">
        <f>H13+H23+H28</f>
        <v>67.84</v>
      </c>
      <c r="I30" s="121">
        <f>I13+I23+I28</f>
        <v>205.46999999999997</v>
      </c>
      <c r="J30" s="122" t="s">
        <v>31</v>
      </c>
      <c r="K30" s="123" t="s">
        <v>32</v>
      </c>
      <c r="L30" s="124">
        <f t="shared" ref="L30:S30" si="3">L13+L23+L28</f>
        <v>0.624</v>
      </c>
      <c r="M30" s="125">
        <f t="shared" si="3"/>
        <v>23.872</v>
      </c>
      <c r="N30" s="125">
        <f t="shared" si="3"/>
        <v>169.5</v>
      </c>
      <c r="O30" s="125">
        <f t="shared" si="3"/>
        <v>94.62</v>
      </c>
      <c r="P30" s="125">
        <f t="shared" si="3"/>
        <v>909.17</v>
      </c>
      <c r="Q30" s="125">
        <f t="shared" si="3"/>
        <v>1287.67</v>
      </c>
      <c r="R30" s="125">
        <f t="shared" si="3"/>
        <v>229.51</v>
      </c>
      <c r="S30" s="126">
        <f t="shared" si="3"/>
        <v>15.25</v>
      </c>
    </row>
    <row r="31" spans="2:19" ht="19.7" thickBot="1" x14ac:dyDescent="0.3">
      <c r="C31" s="142"/>
      <c r="D31" s="143"/>
      <c r="E31" s="143"/>
      <c r="F31" s="144"/>
      <c r="G31" s="145"/>
      <c r="H31" s="145"/>
      <c r="I31" s="145"/>
      <c r="J31" s="225">
        <f>J13+J23+J28</f>
        <v>1763.0300000000002</v>
      </c>
      <c r="K31" s="147">
        <f>K13+K23+K28</f>
        <v>0.75</v>
      </c>
      <c r="L31" s="148"/>
      <c r="M31" s="149"/>
      <c r="N31" s="149"/>
      <c r="O31" s="149"/>
      <c r="P31" s="149"/>
      <c r="Q31" s="149"/>
      <c r="R31" s="149"/>
      <c r="S31" s="150"/>
    </row>
    <row r="32" spans="2:19" thickBot="1" x14ac:dyDescent="0.3">
      <c r="C32" s="151"/>
      <c r="D32" s="152"/>
      <c r="E32" s="152"/>
      <c r="F32" s="153"/>
      <c r="G32" s="154"/>
      <c r="H32" s="154"/>
      <c r="I32" s="154"/>
      <c r="J32" s="155"/>
      <c r="K32" s="155"/>
      <c r="L32" s="156"/>
      <c r="M32" s="154"/>
      <c r="N32" s="154"/>
      <c r="O32" s="154"/>
      <c r="P32" s="156"/>
      <c r="Q32" s="154"/>
      <c r="R32" s="154"/>
      <c r="S32" s="157"/>
    </row>
    <row r="33" spans="2:19" ht="15.75" thickBot="1" x14ac:dyDescent="0.3">
      <c r="C33" s="54" t="s">
        <v>152</v>
      </c>
      <c r="D33" s="55"/>
      <c r="E33" s="55"/>
      <c r="F33" s="6"/>
      <c r="G33" s="56"/>
      <c r="H33" s="56"/>
      <c r="I33" s="56"/>
      <c r="J33" s="57"/>
      <c r="K33" s="57"/>
      <c r="L33" s="58"/>
      <c r="M33" s="56"/>
      <c r="N33" s="56"/>
      <c r="O33" s="56"/>
      <c r="P33" s="58"/>
      <c r="Q33" s="56"/>
      <c r="R33" s="56"/>
      <c r="S33" s="59"/>
    </row>
    <row r="34" spans="2:19" ht="19.5" thickBot="1" x14ac:dyDescent="0.3">
      <c r="C34" s="175" t="str">
        <f>C4</f>
        <v>День       :  9</v>
      </c>
      <c r="D34" s="60"/>
      <c r="E34" s="60"/>
      <c r="F34" s="158" t="s">
        <v>21</v>
      </c>
      <c r="G34" s="159"/>
      <c r="H34" s="160" t="s">
        <v>26</v>
      </c>
      <c r="I34" s="143"/>
      <c r="J34" s="161" t="s">
        <v>27</v>
      </c>
      <c r="K34" s="161"/>
      <c r="L34" s="142"/>
      <c r="M34" s="143" t="s">
        <v>34</v>
      </c>
      <c r="N34" s="143"/>
      <c r="O34" s="143"/>
      <c r="P34" s="162" t="s">
        <v>33</v>
      </c>
      <c r="Q34" s="143"/>
      <c r="R34" s="143"/>
      <c r="S34" s="195"/>
    </row>
    <row r="35" spans="2:19" ht="19.5" thickBot="1" x14ac:dyDescent="0.3">
      <c r="C35" s="69" t="s">
        <v>49</v>
      </c>
      <c r="D35" s="70"/>
      <c r="E35" s="71"/>
      <c r="F35" s="163" t="s">
        <v>22</v>
      </c>
      <c r="G35" s="59" t="s">
        <v>23</v>
      </c>
      <c r="H35" s="57" t="s">
        <v>24</v>
      </c>
      <c r="I35" s="58" t="s">
        <v>25</v>
      </c>
      <c r="J35" s="163" t="s">
        <v>28</v>
      </c>
      <c r="K35" s="164"/>
      <c r="L35" s="165" t="s">
        <v>43</v>
      </c>
      <c r="M35" s="166" t="s">
        <v>37</v>
      </c>
      <c r="N35" s="166" t="s">
        <v>38</v>
      </c>
      <c r="O35" s="166" t="s">
        <v>39</v>
      </c>
      <c r="P35" s="165" t="s">
        <v>35</v>
      </c>
      <c r="Q35" s="166" t="s">
        <v>36</v>
      </c>
      <c r="R35" s="166" t="s">
        <v>42</v>
      </c>
      <c r="S35" s="196" t="s">
        <v>41</v>
      </c>
    </row>
    <row r="36" spans="2:19" ht="19.7" thickBot="1" x14ac:dyDescent="0.3">
      <c r="C36" s="80"/>
      <c r="D36" s="80"/>
      <c r="E36" s="81"/>
      <c r="F36" s="82"/>
      <c r="G36" s="83"/>
      <c r="H36" s="83"/>
      <c r="I36" s="83"/>
      <c r="J36" s="84"/>
      <c r="K36" s="84"/>
      <c r="L36" s="85"/>
      <c r="M36" s="83"/>
      <c r="N36" s="83"/>
      <c r="O36" s="83"/>
      <c r="P36" s="85"/>
      <c r="Q36" s="83"/>
      <c r="R36" s="83"/>
      <c r="S36" s="86"/>
    </row>
    <row r="37" spans="2:19" ht="19.5" thickBot="1" x14ac:dyDescent="0.3">
      <c r="C37" s="87" t="s">
        <v>8</v>
      </c>
      <c r="D37" s="88"/>
      <c r="E37" s="89"/>
      <c r="F37" s="90"/>
      <c r="G37" s="91"/>
      <c r="H37" s="91"/>
      <c r="I37" s="91"/>
      <c r="J37" s="92"/>
      <c r="K37" s="92"/>
      <c r="L37" s="93"/>
      <c r="M37" s="91"/>
      <c r="N37" s="91"/>
      <c r="O37" s="91"/>
      <c r="P37" s="93"/>
      <c r="Q37" s="91"/>
      <c r="R37" s="91"/>
      <c r="S37" s="94"/>
    </row>
    <row r="38" spans="2:19" ht="18.75" x14ac:dyDescent="0.25">
      <c r="B38">
        <v>204</v>
      </c>
      <c r="C38" s="95" t="s">
        <v>97</v>
      </c>
      <c r="D38" s="96"/>
      <c r="E38" s="97"/>
      <c r="F38" s="98">
        <v>190</v>
      </c>
      <c r="G38" s="99">
        <v>12.85</v>
      </c>
      <c r="H38" s="100">
        <v>21.96</v>
      </c>
      <c r="I38" s="101">
        <v>22.4</v>
      </c>
      <c r="J38" s="98">
        <v>317.2</v>
      </c>
      <c r="K38" s="102"/>
      <c r="L38" s="103">
        <v>0.04</v>
      </c>
      <c r="M38" s="100">
        <v>0.13</v>
      </c>
      <c r="N38" s="100">
        <v>68.400000000000006</v>
      </c>
      <c r="O38" s="101">
        <v>76.09</v>
      </c>
      <c r="P38" s="103">
        <v>175.27</v>
      </c>
      <c r="Q38" s="100">
        <v>119.98</v>
      </c>
      <c r="R38" s="100">
        <v>12.065</v>
      </c>
      <c r="S38" s="104">
        <v>0.73</v>
      </c>
    </row>
    <row r="39" spans="2:19" ht="18.75" x14ac:dyDescent="0.3">
      <c r="C39" s="2" t="s">
        <v>98</v>
      </c>
      <c r="D39" s="9"/>
      <c r="E39" s="8"/>
      <c r="F39" s="12">
        <v>50</v>
      </c>
      <c r="G39" s="13">
        <v>7.5</v>
      </c>
      <c r="H39" s="14">
        <v>4</v>
      </c>
      <c r="I39" s="15">
        <v>5.75</v>
      </c>
      <c r="J39" s="12">
        <v>89</v>
      </c>
      <c r="K39" s="23"/>
      <c r="L39" s="17">
        <v>0.02</v>
      </c>
      <c r="M39" s="14">
        <v>0.25</v>
      </c>
      <c r="N39" s="14">
        <v>20</v>
      </c>
      <c r="O39" s="15"/>
      <c r="P39" s="17">
        <v>74</v>
      </c>
      <c r="Q39" s="14">
        <v>99</v>
      </c>
      <c r="R39" s="14">
        <v>10.5</v>
      </c>
      <c r="S39" s="18">
        <v>0.2</v>
      </c>
    </row>
    <row r="40" spans="2:19" ht="18.75" x14ac:dyDescent="0.3">
      <c r="B40">
        <v>382</v>
      </c>
      <c r="C40" s="7" t="s">
        <v>19</v>
      </c>
      <c r="D40" s="8"/>
      <c r="E40" s="26"/>
      <c r="F40" s="19">
        <v>200</v>
      </c>
      <c r="G40" s="20">
        <v>3.6</v>
      </c>
      <c r="H40" s="21">
        <v>2.67</v>
      </c>
      <c r="I40" s="22">
        <v>29.2</v>
      </c>
      <c r="J40" s="19">
        <v>155.19999999999999</v>
      </c>
      <c r="K40" s="16"/>
      <c r="L40" s="17">
        <v>0.03</v>
      </c>
      <c r="M40" s="14">
        <v>1.47</v>
      </c>
      <c r="N40" s="14"/>
      <c r="O40" s="15"/>
      <c r="P40" s="17">
        <v>158.66999999999999</v>
      </c>
      <c r="Q40" s="14">
        <v>132</v>
      </c>
      <c r="R40" s="14">
        <v>29.33</v>
      </c>
      <c r="S40" s="18">
        <v>2.4</v>
      </c>
    </row>
    <row r="41" spans="2:19" ht="18.75" x14ac:dyDescent="0.3">
      <c r="C41" s="2" t="s">
        <v>1</v>
      </c>
      <c r="D41" s="9"/>
      <c r="E41" s="26"/>
      <c r="F41" s="19">
        <v>50</v>
      </c>
      <c r="G41" s="20">
        <v>3.95</v>
      </c>
      <c r="H41" s="21">
        <v>0.5</v>
      </c>
      <c r="I41" s="22">
        <v>24.15</v>
      </c>
      <c r="J41" s="19">
        <v>116.9</v>
      </c>
      <c r="K41" s="16"/>
      <c r="L41" s="24">
        <v>0.05</v>
      </c>
      <c r="M41" s="21"/>
      <c r="N41" s="21"/>
      <c r="O41" s="22">
        <v>0.65</v>
      </c>
      <c r="P41" s="24">
        <v>11.5</v>
      </c>
      <c r="Q41" s="21">
        <v>43.5</v>
      </c>
      <c r="R41" s="21">
        <v>16.5</v>
      </c>
      <c r="S41" s="25">
        <v>0.55000000000000004</v>
      </c>
    </row>
    <row r="42" spans="2:19" ht="18.75" x14ac:dyDescent="0.3">
      <c r="C42" s="2"/>
      <c r="D42" s="9"/>
      <c r="E42" s="26"/>
      <c r="F42" s="19"/>
      <c r="G42" s="20"/>
      <c r="H42" s="21"/>
      <c r="I42" s="22"/>
      <c r="J42" s="19"/>
      <c r="K42" s="16"/>
      <c r="L42" s="24"/>
      <c r="M42" s="21"/>
      <c r="N42" s="21"/>
      <c r="O42" s="22"/>
      <c r="P42" s="24"/>
      <c r="Q42" s="21"/>
      <c r="R42" s="21"/>
      <c r="S42" s="25"/>
    </row>
    <row r="43" spans="2:19" ht="19.5" thickBot="1" x14ac:dyDescent="0.3">
      <c r="C43" s="38"/>
      <c r="D43" s="39"/>
      <c r="E43" s="40"/>
      <c r="F43" s="41"/>
      <c r="G43" s="42"/>
      <c r="H43" s="43"/>
      <c r="I43" s="44"/>
      <c r="J43" s="41"/>
      <c r="K43" s="102"/>
      <c r="L43" s="45"/>
      <c r="M43" s="43"/>
      <c r="N43" s="43"/>
      <c r="O43" s="44"/>
      <c r="P43" s="45"/>
      <c r="Q43" s="43"/>
      <c r="R43" s="43"/>
      <c r="S43" s="46"/>
    </row>
    <row r="44" spans="2:19" ht="19.5" thickBot="1" x14ac:dyDescent="0.3">
      <c r="C44" s="107"/>
      <c r="D44" s="108"/>
      <c r="E44" s="108" t="s">
        <v>29</v>
      </c>
      <c r="F44" s="109"/>
      <c r="G44" s="110">
        <f>SUM(G38:G43)</f>
        <v>27.900000000000002</v>
      </c>
      <c r="H44" s="110">
        <f>SUM(H38:H43)</f>
        <v>29.130000000000003</v>
      </c>
      <c r="I44" s="110">
        <f>SUM(I38:I43)</f>
        <v>81.5</v>
      </c>
      <c r="J44" s="111">
        <f>SUM(J38:J43)</f>
        <v>678.3</v>
      </c>
      <c r="K44" s="112">
        <v>0.25</v>
      </c>
      <c r="L44" s="113">
        <f t="shared" ref="L44:S44" si="4">SUM(L38:L43)</f>
        <v>0.14000000000000001</v>
      </c>
      <c r="M44" s="114">
        <f t="shared" si="4"/>
        <v>1.85</v>
      </c>
      <c r="N44" s="114">
        <f t="shared" si="4"/>
        <v>88.4</v>
      </c>
      <c r="O44" s="114">
        <f t="shared" si="4"/>
        <v>76.740000000000009</v>
      </c>
      <c r="P44" s="113">
        <f t="shared" si="4"/>
        <v>419.44</v>
      </c>
      <c r="Q44" s="114">
        <f t="shared" si="4"/>
        <v>394.48</v>
      </c>
      <c r="R44" s="114">
        <f t="shared" si="4"/>
        <v>68.394999999999996</v>
      </c>
      <c r="S44" s="115">
        <f t="shared" si="4"/>
        <v>3.88</v>
      </c>
    </row>
    <row r="45" spans="2:19" ht="19.5" thickBot="1" x14ac:dyDescent="0.3">
      <c r="C45" s="87" t="s">
        <v>6</v>
      </c>
      <c r="D45" s="127"/>
      <c r="E45" s="89"/>
      <c r="F45" s="90"/>
      <c r="G45" s="5"/>
      <c r="H45" s="5"/>
      <c r="I45" s="5"/>
      <c r="J45" s="90"/>
      <c r="K45" s="128"/>
      <c r="L45" s="129"/>
      <c r="M45" s="5"/>
      <c r="N45" s="5"/>
      <c r="O45" s="5"/>
      <c r="P45" s="129"/>
      <c r="Q45" s="5"/>
      <c r="R45" s="5"/>
      <c r="S45" s="130"/>
    </row>
    <row r="46" spans="2:19" ht="18.75" x14ac:dyDescent="0.25">
      <c r="B46">
        <v>17</v>
      </c>
      <c r="C46" s="95" t="s">
        <v>106</v>
      </c>
      <c r="D46" s="96"/>
      <c r="E46" s="97"/>
      <c r="F46" s="98">
        <v>90</v>
      </c>
      <c r="G46" s="99">
        <v>2.34</v>
      </c>
      <c r="H46" s="100">
        <v>4.05</v>
      </c>
      <c r="I46" s="101">
        <v>2.79</v>
      </c>
      <c r="J46" s="98">
        <v>59.54</v>
      </c>
      <c r="K46" s="72"/>
      <c r="L46" s="103">
        <v>3.5999999999999997E-2</v>
      </c>
      <c r="M46" s="100">
        <v>14.31</v>
      </c>
      <c r="N46" s="100">
        <v>54</v>
      </c>
      <c r="O46" s="101">
        <v>0.36</v>
      </c>
      <c r="P46" s="103">
        <v>0.4</v>
      </c>
      <c r="Q46" s="100">
        <v>49.5</v>
      </c>
      <c r="R46" s="100">
        <v>13.5</v>
      </c>
      <c r="S46" s="104">
        <v>0.72</v>
      </c>
    </row>
    <row r="47" spans="2:19" ht="18.75" x14ac:dyDescent="0.3">
      <c r="B47">
        <v>119</v>
      </c>
      <c r="C47" s="2" t="s">
        <v>18</v>
      </c>
      <c r="D47" s="1"/>
      <c r="E47" s="9"/>
      <c r="F47" s="12">
        <v>200</v>
      </c>
      <c r="G47" s="13">
        <v>6</v>
      </c>
      <c r="H47" s="14">
        <v>2.6</v>
      </c>
      <c r="I47" s="15">
        <v>13.8</v>
      </c>
      <c r="J47" s="12">
        <v>103.8</v>
      </c>
      <c r="K47" s="23"/>
      <c r="L47" s="17">
        <v>0.12</v>
      </c>
      <c r="M47" s="14">
        <v>0.8</v>
      </c>
      <c r="N47" s="14"/>
      <c r="O47" s="15">
        <v>0.8</v>
      </c>
      <c r="P47" s="17">
        <v>66</v>
      </c>
      <c r="Q47" s="14">
        <v>262</v>
      </c>
      <c r="R47" s="14">
        <v>38</v>
      </c>
      <c r="S47" s="18">
        <v>1.8</v>
      </c>
    </row>
    <row r="48" spans="2:19" ht="18.75" x14ac:dyDescent="0.25">
      <c r="B48" s="232" t="s">
        <v>120</v>
      </c>
      <c r="C48" s="38" t="s">
        <v>111</v>
      </c>
      <c r="D48" s="39"/>
      <c r="E48" s="40"/>
      <c r="F48" s="41">
        <v>100</v>
      </c>
      <c r="G48" s="42">
        <v>8.84</v>
      </c>
      <c r="H48" s="43">
        <v>10.72</v>
      </c>
      <c r="I48" s="44">
        <v>29.3</v>
      </c>
      <c r="J48" s="41">
        <v>162.05000000000001</v>
      </c>
      <c r="K48" s="72"/>
      <c r="L48" s="45">
        <v>7.2999999999999995E-2</v>
      </c>
      <c r="M48" s="43">
        <v>3.9</v>
      </c>
      <c r="N48" s="43"/>
      <c r="O48" s="44">
        <v>0.49</v>
      </c>
      <c r="P48" s="45">
        <v>94.93</v>
      </c>
      <c r="Q48" s="43">
        <v>186.3</v>
      </c>
      <c r="R48" s="43">
        <v>14.8</v>
      </c>
      <c r="S48" s="46">
        <v>1.61</v>
      </c>
    </row>
    <row r="49" spans="2:20" ht="18.75" x14ac:dyDescent="0.25">
      <c r="B49">
        <v>242</v>
      </c>
      <c r="C49" s="38" t="s">
        <v>112</v>
      </c>
      <c r="D49" s="39"/>
      <c r="E49" s="40"/>
      <c r="F49" s="41">
        <v>180</v>
      </c>
      <c r="G49" s="42">
        <v>4.6399999999999997</v>
      </c>
      <c r="H49" s="43">
        <v>7.03</v>
      </c>
      <c r="I49" s="44">
        <v>19.91</v>
      </c>
      <c r="J49" s="41">
        <v>220</v>
      </c>
      <c r="K49" s="72"/>
      <c r="L49" s="45">
        <v>0.04</v>
      </c>
      <c r="M49" s="43"/>
      <c r="N49" s="43">
        <v>40</v>
      </c>
      <c r="O49" s="44">
        <v>30</v>
      </c>
      <c r="P49" s="45">
        <v>31.72</v>
      </c>
      <c r="Q49" s="43">
        <v>161.27000000000001</v>
      </c>
      <c r="R49" s="43">
        <v>21.1</v>
      </c>
      <c r="S49" s="46">
        <v>0.95</v>
      </c>
    </row>
    <row r="50" spans="2:20" ht="18.75" x14ac:dyDescent="0.3">
      <c r="B50" s="233">
        <v>349</v>
      </c>
      <c r="C50" s="2" t="s">
        <v>123</v>
      </c>
      <c r="D50" s="9"/>
      <c r="E50" s="8"/>
      <c r="F50" s="12">
        <v>200</v>
      </c>
      <c r="G50" s="13">
        <v>1.1599999999999999</v>
      </c>
      <c r="H50" s="14">
        <v>0.3</v>
      </c>
      <c r="I50" s="15">
        <v>34.26</v>
      </c>
      <c r="J50" s="12">
        <v>196.38</v>
      </c>
      <c r="K50" s="23"/>
      <c r="L50" s="17">
        <v>0.02</v>
      </c>
      <c r="M50" s="14">
        <v>0.8</v>
      </c>
      <c r="N50" s="14"/>
      <c r="O50" s="15">
        <v>0.2</v>
      </c>
      <c r="P50" s="17">
        <v>5.84</v>
      </c>
      <c r="Q50" s="14">
        <v>46</v>
      </c>
      <c r="R50" s="14">
        <v>33</v>
      </c>
      <c r="S50" s="18">
        <v>0.96</v>
      </c>
    </row>
    <row r="51" spans="2:20" ht="18.75" x14ac:dyDescent="0.3">
      <c r="C51" s="10" t="s">
        <v>46</v>
      </c>
      <c r="D51" s="11"/>
      <c r="E51" s="26"/>
      <c r="F51" s="19">
        <v>60</v>
      </c>
      <c r="G51" s="20">
        <v>3.36</v>
      </c>
      <c r="H51" s="21">
        <v>0.66</v>
      </c>
      <c r="I51" s="22">
        <v>29.64</v>
      </c>
      <c r="J51" s="19">
        <v>137.94</v>
      </c>
      <c r="K51" s="23"/>
      <c r="L51" s="17">
        <v>7.0000000000000007E-2</v>
      </c>
      <c r="M51" s="14"/>
      <c r="N51" s="14"/>
      <c r="O51" s="15">
        <v>0.54</v>
      </c>
      <c r="P51" s="17">
        <v>13.8</v>
      </c>
      <c r="Q51" s="14">
        <v>63.6</v>
      </c>
      <c r="R51" s="14">
        <v>15</v>
      </c>
      <c r="S51" s="15">
        <v>1.86</v>
      </c>
    </row>
    <row r="52" spans="2:20" ht="18.75" x14ac:dyDescent="0.3">
      <c r="C52" s="10" t="s">
        <v>1</v>
      </c>
      <c r="D52" s="11"/>
      <c r="E52" s="26"/>
      <c r="F52" s="19">
        <v>30</v>
      </c>
      <c r="G52" s="20">
        <v>2.37</v>
      </c>
      <c r="H52" s="21">
        <v>0.3</v>
      </c>
      <c r="I52" s="22">
        <v>14.49</v>
      </c>
      <c r="J52" s="19">
        <v>70.14</v>
      </c>
      <c r="K52" s="23"/>
      <c r="L52" s="24">
        <v>0.03</v>
      </c>
      <c r="M52" s="21"/>
      <c r="N52" s="21"/>
      <c r="O52" s="22">
        <v>0.39</v>
      </c>
      <c r="P52" s="24">
        <v>6.9</v>
      </c>
      <c r="Q52" s="21">
        <v>26.1</v>
      </c>
      <c r="R52" s="21">
        <v>9.9</v>
      </c>
      <c r="S52" s="22">
        <v>0.33</v>
      </c>
    </row>
    <row r="53" spans="2:20" ht="19.5" thickBot="1" x14ac:dyDescent="0.3">
      <c r="C53" s="38"/>
      <c r="D53" s="39"/>
      <c r="E53" s="40"/>
      <c r="F53" s="41"/>
      <c r="G53" s="42"/>
      <c r="H53" s="43"/>
      <c r="I53" s="44"/>
      <c r="J53" s="41"/>
      <c r="K53" s="102"/>
      <c r="L53" s="103"/>
      <c r="M53" s="100"/>
      <c r="N53" s="100"/>
      <c r="O53" s="101"/>
      <c r="P53" s="103"/>
      <c r="Q53" s="100"/>
      <c r="R53" s="100"/>
      <c r="S53" s="104"/>
    </row>
    <row r="54" spans="2:20" ht="19.5" thickBot="1" x14ac:dyDescent="0.3">
      <c r="C54" s="167"/>
      <c r="D54" s="168"/>
      <c r="E54" s="108" t="s">
        <v>29</v>
      </c>
      <c r="F54" s="118"/>
      <c r="G54" s="114">
        <f>SUM(G46:G53)</f>
        <v>28.71</v>
      </c>
      <c r="H54" s="114">
        <f>SUM(H46:H53)</f>
        <v>25.660000000000004</v>
      </c>
      <c r="I54" s="114">
        <f>SUM(I46:I53)</f>
        <v>144.19</v>
      </c>
      <c r="J54" s="119">
        <f>SUM(J46:J53)</f>
        <v>949.85</v>
      </c>
      <c r="K54" s="198">
        <v>0.35</v>
      </c>
      <c r="L54" s="113">
        <f t="shared" ref="L54:S54" si="5">SUM(L46:L53)</f>
        <v>0.38900000000000001</v>
      </c>
      <c r="M54" s="114">
        <f t="shared" si="5"/>
        <v>19.810000000000002</v>
      </c>
      <c r="N54" s="114">
        <f t="shared" si="5"/>
        <v>94</v>
      </c>
      <c r="O54" s="114">
        <f t="shared" si="5"/>
        <v>32.78</v>
      </c>
      <c r="P54" s="113">
        <f t="shared" si="5"/>
        <v>219.59000000000003</v>
      </c>
      <c r="Q54" s="114">
        <f t="shared" si="5"/>
        <v>794.7700000000001</v>
      </c>
      <c r="R54" s="114">
        <f t="shared" si="5"/>
        <v>145.30000000000001</v>
      </c>
      <c r="S54" s="115">
        <f t="shared" si="5"/>
        <v>8.23</v>
      </c>
    </row>
    <row r="55" spans="2:20" ht="19.5" thickBot="1" x14ac:dyDescent="0.3">
      <c r="C55" s="169"/>
      <c r="D55" s="89"/>
      <c r="E55" s="89"/>
      <c r="F55" s="90"/>
      <c r="G55" s="166"/>
      <c r="H55" s="166"/>
      <c r="I55" s="166"/>
      <c r="J55" s="128"/>
      <c r="K55" s="137"/>
      <c r="L55" s="165"/>
      <c r="M55" s="166"/>
      <c r="N55" s="166"/>
      <c r="O55" s="166"/>
      <c r="P55" s="165"/>
      <c r="Q55" s="166"/>
      <c r="R55" s="166"/>
      <c r="S55" s="196"/>
    </row>
    <row r="56" spans="2:20" ht="19.5" thickBot="1" x14ac:dyDescent="0.3">
      <c r="C56" s="69" t="s">
        <v>7</v>
      </c>
      <c r="D56" s="127"/>
      <c r="E56" s="89"/>
      <c r="F56" s="132"/>
      <c r="G56" s="133"/>
      <c r="H56" s="133"/>
      <c r="I56" s="133"/>
      <c r="J56" s="132"/>
      <c r="K56" s="72"/>
      <c r="L56" s="134"/>
      <c r="M56" s="133"/>
      <c r="N56" s="133"/>
      <c r="O56" s="133"/>
      <c r="P56" s="134"/>
      <c r="Q56" s="133"/>
      <c r="R56" s="133"/>
      <c r="S56" s="135"/>
    </row>
    <row r="57" spans="2:20" ht="18.75" x14ac:dyDescent="0.25">
      <c r="B57">
        <v>389</v>
      </c>
      <c r="C57" s="38" t="s">
        <v>3</v>
      </c>
      <c r="D57" s="39"/>
      <c r="E57" s="40"/>
      <c r="F57" s="41">
        <v>200</v>
      </c>
      <c r="G57" s="42">
        <v>1</v>
      </c>
      <c r="H57" s="43"/>
      <c r="I57" s="44">
        <v>20.2</v>
      </c>
      <c r="J57" s="41">
        <v>84.8</v>
      </c>
      <c r="K57" s="72"/>
      <c r="L57" s="45">
        <v>2.1999999999999999E-2</v>
      </c>
      <c r="M57" s="43">
        <v>4</v>
      </c>
      <c r="N57" s="43"/>
      <c r="O57" s="44"/>
      <c r="P57" s="45">
        <v>14</v>
      </c>
      <c r="Q57" s="43">
        <v>14</v>
      </c>
      <c r="R57" s="43">
        <v>8</v>
      </c>
      <c r="S57" s="46">
        <v>2.8</v>
      </c>
    </row>
    <row r="58" spans="2:20" ht="18.75" x14ac:dyDescent="0.3">
      <c r="B58">
        <v>420</v>
      </c>
      <c r="C58" s="3" t="s">
        <v>5</v>
      </c>
      <c r="D58" s="9"/>
      <c r="E58" s="8"/>
      <c r="F58" s="12">
        <v>110</v>
      </c>
      <c r="G58" s="13">
        <v>10.56</v>
      </c>
      <c r="H58" s="14">
        <v>13.88</v>
      </c>
      <c r="I58" s="15">
        <v>4.12</v>
      </c>
      <c r="J58" s="12">
        <v>282</v>
      </c>
      <c r="K58" s="23"/>
      <c r="L58" s="17">
        <v>0.15</v>
      </c>
      <c r="M58" s="14"/>
      <c r="N58" s="14">
        <v>8.25</v>
      </c>
      <c r="O58" s="15">
        <v>1.78</v>
      </c>
      <c r="P58" s="17">
        <v>296.29000000000002</v>
      </c>
      <c r="Q58" s="14">
        <v>114.9</v>
      </c>
      <c r="R58" s="14">
        <v>26.6</v>
      </c>
      <c r="S58" s="18">
        <v>1.65</v>
      </c>
    </row>
    <row r="59" spans="2:20" ht="19.5" thickBot="1" x14ac:dyDescent="0.35">
      <c r="B59" s="234">
        <v>359</v>
      </c>
      <c r="C59" s="3" t="s">
        <v>133</v>
      </c>
      <c r="D59" s="9"/>
      <c r="E59" s="8"/>
      <c r="F59" s="19">
        <v>200</v>
      </c>
      <c r="G59" s="20">
        <v>0.53</v>
      </c>
      <c r="H59" s="21"/>
      <c r="I59" s="22">
        <v>9.4700000000000006</v>
      </c>
      <c r="J59" s="19">
        <v>40</v>
      </c>
      <c r="K59" s="16"/>
      <c r="L59" s="17">
        <v>0</v>
      </c>
      <c r="M59" s="14">
        <v>0.27</v>
      </c>
      <c r="N59" s="14">
        <v>0</v>
      </c>
      <c r="O59" s="15">
        <v>0</v>
      </c>
      <c r="P59" s="17">
        <v>13.6</v>
      </c>
      <c r="Q59" s="14">
        <v>22.13</v>
      </c>
      <c r="R59" s="14">
        <v>11.73</v>
      </c>
      <c r="S59" s="18">
        <v>2.13</v>
      </c>
    </row>
    <row r="60" spans="2:20" ht="19.5" thickBot="1" x14ac:dyDescent="0.3">
      <c r="C60" s="31"/>
      <c r="D60" s="32"/>
      <c r="E60" s="31" t="s">
        <v>29</v>
      </c>
      <c r="F60" s="33"/>
      <c r="G60" s="34">
        <f>SUM(G57:G59)</f>
        <v>12.09</v>
      </c>
      <c r="H60" s="34">
        <f>SUM(H57:H59)</f>
        <v>13.88</v>
      </c>
      <c r="I60" s="34">
        <f>SUM(I57:I59)</f>
        <v>33.79</v>
      </c>
      <c r="J60" s="33">
        <f>SUM(J57:J59)</f>
        <v>406.8</v>
      </c>
      <c r="K60" s="49">
        <v>0.15</v>
      </c>
      <c r="L60" s="36">
        <f t="shared" ref="L60:S60" si="6">SUM(L57:L59)</f>
        <v>0.17199999999999999</v>
      </c>
      <c r="M60" s="139">
        <f t="shared" si="6"/>
        <v>4.2699999999999996</v>
      </c>
      <c r="N60" s="139">
        <f t="shared" si="6"/>
        <v>8.25</v>
      </c>
      <c r="O60" s="37">
        <f t="shared" si="6"/>
        <v>1.78</v>
      </c>
      <c r="P60" s="170">
        <f t="shared" si="6"/>
        <v>323.89000000000004</v>
      </c>
      <c r="Q60" s="139">
        <f t="shared" si="6"/>
        <v>151.03</v>
      </c>
      <c r="R60" s="139">
        <f t="shared" si="6"/>
        <v>46.33</v>
      </c>
      <c r="S60" s="141">
        <f t="shared" si="6"/>
        <v>6.5799999999999992</v>
      </c>
    </row>
    <row r="61" spans="2:20" ht="19.5" thickBot="1" x14ac:dyDescent="0.3">
      <c r="C61" s="31"/>
      <c r="D61" s="32"/>
      <c r="E61" s="32"/>
      <c r="F61" s="33"/>
      <c r="G61" s="34"/>
      <c r="H61" s="34"/>
      <c r="I61" s="34"/>
      <c r="J61" s="33"/>
      <c r="K61" s="35"/>
      <c r="L61" s="138"/>
      <c r="M61" s="139"/>
      <c r="N61" s="139"/>
      <c r="O61" s="37"/>
      <c r="P61" s="140"/>
      <c r="Q61" s="139"/>
      <c r="R61" s="139"/>
      <c r="S61" s="141"/>
    </row>
    <row r="62" spans="2:20" ht="19.5" thickBot="1" x14ac:dyDescent="0.3">
      <c r="C62" s="203"/>
      <c r="D62" s="71"/>
      <c r="E62" s="71" t="s">
        <v>52</v>
      </c>
      <c r="F62" s="120"/>
      <c r="G62" s="70">
        <f>G44+G54+G60</f>
        <v>68.7</v>
      </c>
      <c r="H62" s="70">
        <f>H44+H54+H60</f>
        <v>68.67</v>
      </c>
      <c r="I62" s="121">
        <f>I44+I54+I60</f>
        <v>259.48</v>
      </c>
      <c r="J62" s="122" t="s">
        <v>31</v>
      </c>
      <c r="K62" s="172" t="s">
        <v>32</v>
      </c>
      <c r="L62" s="200">
        <f t="shared" ref="L62:S62" si="7">L44+L54+L60</f>
        <v>0.70100000000000007</v>
      </c>
      <c r="M62" s="204">
        <f t="shared" si="7"/>
        <v>25.930000000000003</v>
      </c>
      <c r="N62" s="204">
        <f t="shared" si="7"/>
        <v>190.65</v>
      </c>
      <c r="O62" s="204">
        <f t="shared" si="7"/>
        <v>111.30000000000001</v>
      </c>
      <c r="P62" s="204">
        <f t="shared" si="7"/>
        <v>962.92000000000007</v>
      </c>
      <c r="Q62" s="204">
        <f t="shared" si="7"/>
        <v>1340.28</v>
      </c>
      <c r="R62" s="204">
        <f t="shared" si="7"/>
        <v>260.02499999999998</v>
      </c>
      <c r="S62" s="205">
        <f t="shared" si="7"/>
        <v>18.689999999999998</v>
      </c>
    </row>
    <row r="63" spans="2:20" ht="19.5" thickBot="1" x14ac:dyDescent="0.3">
      <c r="C63" s="142"/>
      <c r="D63" s="143"/>
      <c r="E63" s="143"/>
      <c r="F63" s="144"/>
      <c r="G63" s="145"/>
      <c r="H63" s="145"/>
      <c r="I63" s="145"/>
      <c r="J63" s="225">
        <f>J44+J54+J60</f>
        <v>2034.95</v>
      </c>
      <c r="K63" s="199">
        <f>K44+K54+K60</f>
        <v>0.75</v>
      </c>
      <c r="L63" s="173"/>
      <c r="M63" s="149"/>
      <c r="N63" s="149"/>
      <c r="O63" s="149"/>
      <c r="P63" s="149"/>
      <c r="Q63" s="149"/>
      <c r="R63" s="149"/>
      <c r="S63" s="150"/>
      <c r="T63" s="222"/>
    </row>
  </sheetData>
  <pageMargins left="0.7" right="0.7" top="0.75" bottom="0.75" header="0.3" footer="0.3"/>
  <pageSetup paperSize="9" scale="3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1-день</vt:lpstr>
      <vt:lpstr>2-день</vt:lpstr>
      <vt:lpstr>3-день</vt:lpstr>
      <vt:lpstr>4-день</vt:lpstr>
      <vt:lpstr>5-день</vt:lpstr>
      <vt:lpstr>6-день</vt:lpstr>
      <vt:lpstr>7-день</vt:lpstr>
      <vt:lpstr>8-день</vt:lpstr>
      <vt:lpstr>9-день</vt:lpstr>
      <vt:lpstr>10-день</vt:lpstr>
      <vt:lpstr>11-день</vt:lpstr>
      <vt:lpstr>12-день</vt:lpstr>
      <vt:lpstr>НАКОПИТЕЛЬНАЯ</vt:lpstr>
      <vt:lpstr>Лист15</vt:lpstr>
      <vt:lpstr>Лист2</vt:lpstr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Современная Школа</cp:lastModifiedBy>
  <cp:lastPrinted>2021-01-19T05:45:05Z</cp:lastPrinted>
  <dcterms:created xsi:type="dcterms:W3CDTF">2015-08-09T04:23:36Z</dcterms:created>
  <dcterms:modified xsi:type="dcterms:W3CDTF">2021-01-19T05:46:33Z</dcterms:modified>
</cp:coreProperties>
</file>